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05" windowWidth="18075" windowHeight="12270"/>
  </bookViews>
  <sheets>
    <sheet name="ALUNOS" sheetId="3" r:id="rId1"/>
    <sheet name="EE" sheetId="1" r:id="rId2"/>
    <sheet name="PD E PND" sheetId="2" r:id="rId3"/>
  </sheets>
  <calcPr calcId="125725"/>
</workbook>
</file>

<file path=xl/calcChain.xml><?xml version="1.0" encoding="utf-8"?>
<calcChain xmlns="http://schemas.openxmlformats.org/spreadsheetml/2006/main">
  <c r="C93" i="3"/>
  <c r="B93"/>
  <c r="D93"/>
  <c r="D92"/>
  <c r="C92"/>
  <c r="D91"/>
  <c r="C91"/>
  <c r="D90"/>
  <c r="C90"/>
  <c r="D89"/>
  <c r="C89"/>
  <c r="D88"/>
  <c r="C88"/>
  <c r="D87"/>
  <c r="C87"/>
  <c r="D86"/>
  <c r="C86"/>
  <c r="D85"/>
  <c r="C85"/>
  <c r="D84"/>
  <c r="C84"/>
  <c r="D83"/>
  <c r="C83"/>
  <c r="D82"/>
  <c r="C82"/>
  <c r="D81"/>
  <c r="C81"/>
  <c r="D80"/>
  <c r="C80"/>
  <c r="D79"/>
  <c r="C79"/>
  <c r="D78"/>
  <c r="C78"/>
  <c r="D77"/>
  <c r="C77"/>
  <c r="D53"/>
  <c r="D54"/>
  <c r="D55"/>
  <c r="D56"/>
  <c r="D57"/>
  <c r="D58"/>
  <c r="D59"/>
  <c r="D60"/>
  <c r="D61"/>
  <c r="D62"/>
  <c r="D63"/>
  <c r="D64"/>
  <c r="D65"/>
  <c r="D66"/>
  <c r="D67"/>
  <c r="D68"/>
  <c r="D69"/>
  <c r="C53"/>
  <c r="C68"/>
  <c r="C67"/>
  <c r="C66"/>
  <c r="C65"/>
  <c r="C64"/>
  <c r="C63"/>
  <c r="C62"/>
  <c r="C61"/>
  <c r="C60"/>
  <c r="C59"/>
  <c r="C58"/>
  <c r="C57"/>
  <c r="C56"/>
  <c r="C55"/>
  <c r="C54"/>
  <c r="B47"/>
  <c r="B69" s="1"/>
  <c r="D4"/>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B101" i="1"/>
  <c r="C101" s="1"/>
  <c r="C100"/>
  <c r="C99"/>
  <c r="C98"/>
  <c r="C97"/>
  <c r="C96"/>
  <c r="C95"/>
  <c r="C94"/>
  <c r="C93"/>
  <c r="C92"/>
  <c r="C91"/>
  <c r="C90"/>
  <c r="C89"/>
  <c r="C88"/>
  <c r="C87"/>
  <c r="C86"/>
  <c r="C85"/>
  <c r="C84"/>
  <c r="C83"/>
  <c r="C82"/>
  <c r="C81"/>
  <c r="C80"/>
  <c r="C79"/>
  <c r="C78"/>
  <c r="C77"/>
  <c r="C76"/>
  <c r="C75"/>
  <c r="C74"/>
  <c r="C73"/>
  <c r="C72"/>
  <c r="C71"/>
  <c r="B68"/>
  <c r="C68" s="1"/>
  <c r="C67"/>
  <c r="C66"/>
  <c r="C65"/>
  <c r="C64"/>
  <c r="C63"/>
  <c r="C62"/>
  <c r="C61"/>
  <c r="C60"/>
  <c r="C59"/>
  <c r="C58"/>
  <c r="C57"/>
  <c r="C56"/>
  <c r="C55"/>
  <c r="C54"/>
  <c r="C53"/>
  <c r="C52"/>
  <c r="C51"/>
  <c r="C50"/>
  <c r="C49"/>
  <c r="C48"/>
  <c r="C47"/>
  <c r="C46"/>
  <c r="C45"/>
  <c r="C44"/>
  <c r="C43"/>
  <c r="C42"/>
  <c r="C41"/>
  <c r="C40"/>
  <c r="C39"/>
  <c r="C38"/>
  <c r="B35"/>
  <c r="C6"/>
  <c r="C7"/>
  <c r="C8"/>
  <c r="C9"/>
  <c r="C10"/>
  <c r="C11"/>
  <c r="C12"/>
  <c r="C13"/>
  <c r="C14"/>
  <c r="C15"/>
  <c r="C16"/>
  <c r="C17"/>
  <c r="C18"/>
  <c r="C19"/>
  <c r="C20"/>
  <c r="C21"/>
  <c r="C22"/>
  <c r="C23"/>
  <c r="C24"/>
  <c r="C25"/>
  <c r="C26"/>
  <c r="C27"/>
  <c r="C28"/>
  <c r="C29"/>
  <c r="C30"/>
  <c r="C31"/>
  <c r="C32"/>
  <c r="C33"/>
  <c r="C34"/>
  <c r="C35"/>
  <c r="C5"/>
  <c r="C69" i="3" l="1"/>
  <c r="D47"/>
</calcChain>
</file>

<file path=xl/sharedStrings.xml><?xml version="1.0" encoding="utf-8"?>
<sst xmlns="http://schemas.openxmlformats.org/spreadsheetml/2006/main" count="246" uniqueCount="120">
  <si>
    <t>INDICADORES</t>
  </si>
  <si>
    <t xml:space="preserve">Resultados Inquéritos </t>
  </si>
  <si>
    <t xml:space="preserve">Conversão </t>
  </si>
  <si>
    <t>CRITÉRIOS (Equipa de Auto-Avaliação)</t>
  </si>
  <si>
    <t>1. Liderança</t>
  </si>
  <si>
    <t>2. Planeamento e Estratégia</t>
  </si>
  <si>
    <t>3. Gestão de Recursos Humanos</t>
  </si>
  <si>
    <t>4. Parcerias e Recursos</t>
  </si>
  <si>
    <t>5. Processos</t>
  </si>
  <si>
    <t xml:space="preserve">6. Satisfação do Cidadão/Cliente </t>
  </si>
  <si>
    <t>7. Satisfação das Pessoas</t>
  </si>
  <si>
    <t>8. Impacto na Sociedade</t>
  </si>
  <si>
    <t>9. Resultados de Desempenho Chave</t>
  </si>
  <si>
    <t>Média Total</t>
  </si>
  <si>
    <t>CRITÉRIOS (Pessoal Não Docente)</t>
  </si>
  <si>
    <t>3. Pessoas</t>
  </si>
  <si>
    <t>7. Resultados Relativos às Pessoas</t>
  </si>
  <si>
    <t>CRITÉRIOS (Pessoal Docente)</t>
  </si>
  <si>
    <t xml:space="preserve">CRITÉRIOS  </t>
  </si>
  <si>
    <t>Fui informado onde posso consultar os documentos do Agrupamento de Escolas (Projeto Educativo, Regulamento Interno, Projeto Curricular).</t>
  </si>
  <si>
    <t>Os representantes dos Pais/Encarregados de Educação participam na elaboração do Projeto Educativo e do Regulamento Interno.</t>
  </si>
  <si>
    <t>Existem circuitos adequados para efetuar críticas e/ou sugestões sobre a organização do Agrupamento de Escolas.</t>
  </si>
  <si>
    <t>As opiniões dos Encarregados de Educação são tidas em consideração.</t>
  </si>
  <si>
    <t>As famílias são motivadas pela Associação de Pais, a participarem na vida escolar.</t>
  </si>
  <si>
    <t>O ensino que é dado ao meu educando corresponde às minhas expetativas.</t>
  </si>
  <si>
    <t>Tenho confiança na Escola/ JIque o meu educando frequenta.</t>
  </si>
  <si>
    <t>Há segurança na escola e um bom acompanhamento dos alunos, dentro e fora das instalações.</t>
  </si>
  <si>
    <t>No atendimento às famílias há garantia de privacidade.</t>
  </si>
  <si>
    <t>No Agrupamento de Escolas são aceites e são dadas respostas a pedidos feitos oralmente, por telefone, por fax ou outros meios eletrónicos (e-mail, outras).</t>
  </si>
  <si>
    <t>As convocatórias aos Encarregados de Educação são feitas com a antecedência adequada, com a indicação clara do assunto a tratar e com a indicação da hora e local da mesma.</t>
  </si>
  <si>
    <t>Participo nas atividades do Agrupamento de Escolas.</t>
  </si>
  <si>
    <t>Conheço os programas, objetivos e critérios de avaliação das diversas disciplinas e sei onde posso consultá-los.</t>
  </si>
  <si>
    <t>Os trabalhos de casa que o meu educando tem de realizar são em excesso.</t>
  </si>
  <si>
    <t>Considero que os trabalhos de casa contribuem para a melhoria das aprendizagens do meu educando.</t>
  </si>
  <si>
    <t>Estou satisfeito com as atividades de complemento curricular (prolongamento do Ensino Pré-Escolar/ AEC do 1º Ciclo/ Clubes do 2º e 3º CEB).</t>
  </si>
  <si>
    <t>O Agrupamento de Escolas preocupa-se em responder em tempo útil às questões que coloco.</t>
  </si>
  <si>
    <t>As instalações do JI/ Escola são mantidas em estado de conservação, higiene e segurança.</t>
  </si>
  <si>
    <t>A organização e o funcionamento do Agrupamento de Escolas são bons.</t>
  </si>
  <si>
    <t>O Agrupamento de Escolas preocupa-se com as aprendizagens e o desenvolvimento das crianças/ alunos e organiza-se para a sua promoção.</t>
  </si>
  <si>
    <t>Recebo informação sobre como o meu educando deve estudar.</t>
  </si>
  <si>
    <t>Os Encarregados de Educação informam-se regularmente sobre os resultados de aprendizagem dos seus educandos.</t>
  </si>
  <si>
    <t>O Agrupamento de Escolas faz, periodicamente, inquéritos aos encarregados de Educação para conhecer o seu grau de satisfação em relação à Escola.</t>
  </si>
  <si>
    <t>Tenho conhecimento de casos de bullying na escola que o(s) meu(s) educando(s) frequenta(m).</t>
  </si>
  <si>
    <t>Existe uma boa relação entre professores e alunos.</t>
  </si>
  <si>
    <t>Existe uma boa relação entre funcionários e alunos.</t>
  </si>
  <si>
    <t>Tenho conhecimento que o Agrupamento de Escolas tem conseguido diminuir os atos de indisciplina.</t>
  </si>
  <si>
    <t>Estou satisfeito com o controlo e acompanhamento que é dado ao meu educando durante o serviço de almoço</t>
  </si>
  <si>
    <t xml:space="preserve">Estou satisfeito com a qualidade das refeições. </t>
  </si>
  <si>
    <t>A página de Internet do Agrupamento de Escolas está atualizada e corresponde às expetativas.</t>
  </si>
  <si>
    <t>Média Encarregado de Educação do Jardim de Infância</t>
  </si>
  <si>
    <t>Média Encarregado de Educação do 1ºCEB</t>
  </si>
  <si>
    <t>Média Encarregado de Educação do 2º e 3ºCEB</t>
  </si>
  <si>
    <t>Sei onde posso consultar o Regulamento Interno e o Projeto Educativo do Agrupamento de Escolas?</t>
  </si>
  <si>
    <t>Sei onde e como apresentar reclamações sobre diversos assuntos.</t>
  </si>
  <si>
    <t>As sugestões e críticas dos alunos são tidas em consideração.</t>
  </si>
  <si>
    <t>Os representantes dos alunos transmitem nos órgãos do Agrupamento de Escolas as opiniões dos alunos.</t>
  </si>
  <si>
    <t>Sei que posso apresentar as minhas ideias (sugestões e críticas), ao Diretor de turma e que sou ouvido.</t>
  </si>
  <si>
    <t>As opiniões dos alunos são tidas em conta na organização das atividades do Agrupamento de Escolas (visitas de estudo, projetos, exposições, feiras, outras).</t>
  </si>
  <si>
    <t>Há uma boa relação entre os professores e os alunos.</t>
  </si>
  <si>
    <t>Há uma boa relação entre os funcionários e os alunos.</t>
  </si>
  <si>
    <t>Os alunos sentem-se à vontade para apresentarem as suas questões aos professores.</t>
  </si>
  <si>
    <t>Os professores da turma informam os alunos sobre as finalidades e os objetivos da sua disciplina e respetivos critérios de avaliação.</t>
  </si>
  <si>
    <t>Os professores utilizam as tecnologias de informação e comunicação e outros recursos pedagógicos.</t>
  </si>
  <si>
    <t>Os professores estimulam e preparam os alunos para uma aprendizagem autónoma e contínua.</t>
  </si>
  <si>
    <t>As Aulas de Substituição/Ocupação de Tempos Escolares têm ajudado a melhorar os meus resultados escolares.</t>
  </si>
  <si>
    <t>Os Diretores de Turma/Professores acompanham as dificuldades e os progressos dos alunos.</t>
  </si>
  <si>
    <t>Sou informado regularmente sobre os meus resultados de aprendizagem, pelo Professor/Diretor de Turma.</t>
  </si>
  <si>
    <t>Os meus professores  desenvolvem com os alunos da turma um método de trabalho que estimula a nossa autoavaliação.</t>
  </si>
  <si>
    <t>De uma maneira geral, os alunos estão satisfeitos com a forma de ensino praticado nesta escola.</t>
  </si>
  <si>
    <t>A frequência de aulas de apoio permite aos alunos superarem as suas dificuldades.</t>
  </si>
  <si>
    <t>Considero que os trabalhos de casa contribuem para a melhoria das aprendizagens dos alunos.</t>
  </si>
  <si>
    <t>A utilização das TIC nas aulas das várias disciplinas é útil para melhorar a aprendizagem e para a obtenção de melhores resultados.</t>
  </si>
  <si>
    <t>As visitas de estudo e os trabalhos de campo (fora da sala de aula) contribuem para facilitar e melhorar a aprendizagem.</t>
  </si>
  <si>
    <t>A frequência de atividades extra-curriculares contribui para a melhoria do meu desempenho, de uma maneira geral.</t>
  </si>
  <si>
    <t>Sou bem atendido(a) pelos auxiliares de ação educativa quando os procuro para tratar de algum assunto.</t>
  </si>
  <si>
    <t>Sou bem atendido(a) pelos serviços administrativos (secretaria) quando os procuro para tratar de algum assunto.</t>
  </si>
  <si>
    <t>Sei a quem me devo dirigir na Escola, conforme o assunto a tratar.</t>
  </si>
  <si>
    <t>Sinto-me seguro(a) e acompanhado(a) nesta Escola.</t>
  </si>
  <si>
    <t>Gosto do ambiente e do espaço físico da Escola.</t>
  </si>
  <si>
    <t>De uma maneira geral, a organização e o funcionamento da Escola são bons.</t>
  </si>
  <si>
    <t>A Escola promove a redução e reciclagem dos desperdícios.</t>
  </si>
  <si>
    <t>A privacidade dos alunos e famílias é garantida pelos vários serviços existentes na Escola (Serviço de Psicologia e Orientação; Diretor; Diretor de Turma, Professores, …).</t>
  </si>
  <si>
    <t xml:space="preserve">Os alunos consideram-se satisfeitos com os horários e a qualidade da prestação dos diversos serviços da escola (Biblioteca, Serviços de Administração escolar, Direção de Turma, Bar, Repografia). </t>
  </si>
  <si>
    <t>Recebo informação adequada quanto às minhas escolhas educativas e vocacionais/profissionais.</t>
  </si>
  <si>
    <t>Os alunos contribuem para a conservação, higiene e segurança das instalações da Escola.</t>
  </si>
  <si>
    <t>Tenho conhecimento que a Escola tem conseguido diminuir os atos de indisciplina.</t>
  </si>
  <si>
    <t>Tenho confiança na Escola que frequento.</t>
  </si>
  <si>
    <t>Tenho conhecimento de casos de bullying nesta Escola.</t>
  </si>
  <si>
    <t>Já fui vítima de bullying nesta Escola.</t>
  </si>
  <si>
    <t>Estou satisfeito com a qualidade das refeições servidas nesta Escola.</t>
  </si>
  <si>
    <t>Tenho um comportamento correto nas aulas.</t>
  </si>
  <si>
    <t>A Escola preocupa-se com o sucesso escolar e, organiza-se, para o promover.</t>
  </si>
  <si>
    <t>A Biblioteca Escolar está devidamente equipada e funciona de acordo com as minhas expetativas.</t>
  </si>
  <si>
    <t>A Sala de Covívio de Alunos está devidamente equipada e funciona de acordo com as minhas expetativas.</t>
  </si>
  <si>
    <t>A página de Internet do Agrupamento de Escolas está atualizada e corresponde às minhas expetativas.</t>
  </si>
  <si>
    <t>Média Alunos 2º e 3ºCEB</t>
  </si>
  <si>
    <t xml:space="preserve">CAF 2006 </t>
  </si>
  <si>
    <t>CAF 2002</t>
  </si>
  <si>
    <t xml:space="preserve">N.B: Ter em atenção que os indicadores  "Tenho conhecimento de casos de bullying nesta Escola", "Já fui vítima de bullying nesta Escola" Não entram par aa média de escola, visto serem de leitura inversa (quanto mais alta for, mais existe um problema) </t>
  </si>
  <si>
    <t>Gosto da  Educadora e sinto-me bem ao pé dela.</t>
  </si>
  <si>
    <t xml:space="preserve"> Gosto  da Auxiliar e sinto-me bem ao pé dela.</t>
  </si>
  <si>
    <t>A Educadora ensina-me/ ajuda-me a fazer as coisas sozinho.</t>
  </si>
  <si>
    <t>Quando a minha Educadora falta, vou para outras salas trabalhar.</t>
  </si>
  <si>
    <t>A educadora vai dizendo sempre, como estou nas minhas aprendizagens.</t>
  </si>
  <si>
    <t>Gosto do que aprendo no Jardim de Infância.</t>
  </si>
  <si>
    <t>Gosto de fazer trabalhos na sala.</t>
  </si>
  <si>
    <t>A Auxiliar ajuda-me quando preciso.</t>
  </si>
  <si>
    <t>Sinto-me bem e não tenho medo de estar no Jardim de Infância.</t>
  </si>
  <si>
    <t>A Educadora explica bem e para que serve, o que vamos aprender.</t>
  </si>
  <si>
    <t>Nós ajudamos a arrumar e a cuidar dos materiais no Jardim de Infância.</t>
  </si>
  <si>
    <t>Gosto do meu Jardim de Infância</t>
  </si>
  <si>
    <t>Porto-me bem no Jardim de Infância .</t>
  </si>
  <si>
    <t>Gosto da maneira como me tratam e me ajudam nas refeições.</t>
  </si>
  <si>
    <t>No meu Jardim de Infância tenho muitos livros e equipamentos/ jogos para brincar.</t>
  </si>
  <si>
    <t>Gosto de estar no prolongamento.</t>
  </si>
  <si>
    <t>Média Alunos Jardim de Infância</t>
  </si>
  <si>
    <t>N.B: Ter em atenção que a Escala utilizada nos alunos do Jardim de infância é de 1 a 3</t>
  </si>
  <si>
    <t>CAF 2003</t>
  </si>
  <si>
    <t>CONVERSÃO</t>
  </si>
  <si>
    <t>Média Alunos 1ºCEB</t>
  </si>
</sst>
</file>

<file path=xl/styles.xml><?xml version="1.0" encoding="utf-8"?>
<styleSheet xmlns="http://schemas.openxmlformats.org/spreadsheetml/2006/main">
  <fonts count="17">
    <font>
      <sz val="11"/>
      <color theme="1"/>
      <name val="Calibri"/>
      <family val="2"/>
      <scheme val="minor"/>
    </font>
    <font>
      <sz val="11"/>
      <color theme="1"/>
      <name val="Calibri"/>
      <family val="2"/>
      <scheme val="minor"/>
    </font>
    <font>
      <b/>
      <sz val="10"/>
      <color rgb="FFFFFFFF"/>
      <name val="Calibri"/>
      <family val="2"/>
      <scheme val="minor"/>
    </font>
    <font>
      <sz val="10"/>
      <color theme="1"/>
      <name val="Calibri"/>
      <family val="2"/>
      <scheme val="minor"/>
    </font>
    <font>
      <b/>
      <sz val="10"/>
      <color theme="1"/>
      <name val="Calibri"/>
      <family val="2"/>
      <scheme val="minor"/>
    </font>
    <font>
      <sz val="10"/>
      <name val="Arial"/>
      <family val="2"/>
    </font>
    <font>
      <b/>
      <sz val="10"/>
      <color rgb="FFFFFFFF"/>
      <name val="Calibri"/>
      <family val="2"/>
    </font>
    <font>
      <sz val="10"/>
      <name val="Calibri"/>
      <family val="2"/>
    </font>
    <font>
      <sz val="10"/>
      <color rgb="FF000000"/>
      <name val="Calibri"/>
      <family val="2"/>
    </font>
    <font>
      <sz val="11"/>
      <color indexed="8"/>
      <name val="Calibri"/>
      <family val="2"/>
    </font>
    <font>
      <sz val="9"/>
      <color indexed="8"/>
      <name val="Calibri"/>
      <family val="2"/>
    </font>
    <font>
      <b/>
      <sz val="10"/>
      <name val="Calibri"/>
      <family val="2"/>
    </font>
    <font>
      <b/>
      <sz val="10"/>
      <color rgb="FF000000"/>
      <name val="Calibri"/>
      <family val="2"/>
    </font>
    <font>
      <b/>
      <sz val="11"/>
      <color rgb="FFFFFFFF"/>
      <name val="Calibri"/>
      <family val="2"/>
    </font>
    <font>
      <sz val="9"/>
      <name val="Calibri"/>
      <family val="2"/>
      <scheme val="minor"/>
    </font>
    <font>
      <b/>
      <sz val="10"/>
      <name val="Calibri"/>
      <family val="2"/>
      <scheme val="minor"/>
    </font>
    <font>
      <b/>
      <sz val="10"/>
      <color theme="0"/>
      <name val="Calibri"/>
      <family val="2"/>
      <scheme val="minor"/>
    </font>
  </fonts>
  <fills count="7">
    <fill>
      <patternFill patternType="none"/>
    </fill>
    <fill>
      <patternFill patternType="gray125"/>
    </fill>
    <fill>
      <patternFill patternType="solid">
        <fgColor theme="4" tint="0.79998168889431442"/>
        <bgColor indexed="65"/>
      </patternFill>
    </fill>
    <fill>
      <patternFill patternType="solid">
        <fgColor rgb="FF4F81BD"/>
        <bgColor indexed="64"/>
      </patternFill>
    </fill>
    <fill>
      <patternFill patternType="solid">
        <fgColor rgb="FFD3DFEE"/>
        <bgColor indexed="64"/>
      </patternFill>
    </fill>
    <fill>
      <patternFill patternType="solid">
        <fgColor theme="0"/>
        <bgColor indexed="64"/>
      </patternFill>
    </fill>
    <fill>
      <patternFill patternType="solid">
        <fgColor theme="4"/>
        <bgColor theme="4"/>
      </patternFill>
    </fill>
  </fills>
  <borders count="9">
    <border>
      <left/>
      <right/>
      <top/>
      <bottom/>
      <diagonal/>
    </border>
    <border>
      <left style="thin">
        <color theme="3"/>
      </left>
      <right style="thin">
        <color theme="3"/>
      </right>
      <top style="thin">
        <color theme="3"/>
      </top>
      <bottom style="thin">
        <color theme="3"/>
      </bottom>
      <diagonal/>
    </border>
    <border>
      <left style="medium">
        <color rgb="FF7BA0CD"/>
      </left>
      <right/>
      <top style="medium">
        <color rgb="FF7BA0CD"/>
      </top>
      <bottom/>
      <diagonal/>
    </border>
    <border>
      <left style="medium">
        <color rgb="FF7BA0CD"/>
      </left>
      <right/>
      <top/>
      <bottom/>
      <diagonal/>
    </border>
    <border>
      <left style="medium">
        <color rgb="FF7BA0CD"/>
      </left>
      <right/>
      <top/>
      <bottom style="thin">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thin">
        <color indexed="64"/>
      </left>
      <right style="thin">
        <color indexed="64"/>
      </right>
      <top style="thin">
        <color indexed="64"/>
      </top>
      <bottom style="thin">
        <color indexed="64"/>
      </bottom>
      <diagonal/>
    </border>
    <border>
      <left/>
      <right/>
      <top style="thin">
        <color theme="4"/>
      </top>
      <bottom/>
      <diagonal/>
    </border>
  </borders>
  <cellStyleXfs count="4">
    <xf numFmtId="0" fontId="0" fillId="0" borderId="0"/>
    <xf numFmtId="0" fontId="1" fillId="2" borderId="0" applyNumberFormat="0" applyBorder="0" applyAlignment="0" applyProtection="0"/>
    <xf numFmtId="0" fontId="5" fillId="0" borderId="0"/>
    <xf numFmtId="0" fontId="9" fillId="0" borderId="0"/>
  </cellStyleXfs>
  <cellXfs count="52">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2" fontId="3" fillId="2" borderId="1" xfId="1"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2" fontId="4" fillId="2" borderId="1" xfId="1" applyNumberFormat="1" applyFont="1" applyBorder="1" applyAlignment="1">
      <alignment horizontal="center" vertical="center" wrapText="1"/>
    </xf>
    <xf numFmtId="2" fontId="5" fillId="0" borderId="0" xfId="2" applyNumberFormat="1"/>
    <xf numFmtId="2" fontId="7" fillId="4" borderId="1" xfId="2" applyNumberFormat="1" applyFont="1" applyFill="1" applyBorder="1" applyAlignment="1">
      <alignment vertical="top" wrapText="1"/>
    </xf>
    <xf numFmtId="2" fontId="8" fillId="4" borderId="1" xfId="2" applyNumberFormat="1" applyFont="1" applyFill="1" applyBorder="1" applyAlignment="1">
      <alignment horizontal="right" vertical="top" wrapText="1"/>
    </xf>
    <xf numFmtId="2" fontId="7" fillId="0" borderId="1" xfId="2" applyNumberFormat="1" applyFont="1" applyBorder="1" applyAlignment="1">
      <alignment vertical="top" wrapText="1"/>
    </xf>
    <xf numFmtId="2" fontId="8" fillId="0" borderId="1" xfId="2" applyNumberFormat="1" applyFont="1" applyBorder="1" applyAlignment="1">
      <alignment horizontal="right" vertical="top" wrapText="1"/>
    </xf>
    <xf numFmtId="2" fontId="8" fillId="5" borderId="1" xfId="2" applyNumberFormat="1" applyFont="1" applyFill="1" applyBorder="1" applyAlignment="1">
      <alignment horizontal="right" vertical="top" wrapText="1"/>
    </xf>
    <xf numFmtId="0" fontId="10" fillId="0" borderId="1" xfId="3" applyFont="1" applyBorder="1"/>
    <xf numFmtId="2" fontId="11" fillId="0" borderId="1" xfId="2" applyNumberFormat="1" applyFont="1" applyBorder="1" applyAlignment="1">
      <alignment horizontal="right" vertical="top" wrapText="1"/>
    </xf>
    <xf numFmtId="2" fontId="12" fillId="0" borderId="1" xfId="2" applyNumberFormat="1" applyFont="1" applyBorder="1" applyAlignment="1">
      <alignment horizontal="right" vertical="top" wrapText="1"/>
    </xf>
    <xf numFmtId="0" fontId="7" fillId="4" borderId="1" xfId="2" applyFont="1" applyFill="1" applyBorder="1" applyAlignment="1">
      <alignment vertical="top" wrapText="1"/>
    </xf>
    <xf numFmtId="0" fontId="7" fillId="0" borderId="1" xfId="2" applyFont="1" applyBorder="1" applyAlignment="1">
      <alignment vertical="top" wrapText="1"/>
    </xf>
    <xf numFmtId="0" fontId="11" fillId="0" borderId="1" xfId="2" applyFont="1" applyBorder="1" applyAlignment="1">
      <alignment horizontal="right" vertical="top" wrapText="1"/>
    </xf>
    <xf numFmtId="0" fontId="0" fillId="0" borderId="0" xfId="0" applyAlignment="1">
      <alignment vertical="center"/>
    </xf>
    <xf numFmtId="0" fontId="13" fillId="0" borderId="0" xfId="2" applyFont="1" applyFill="1" applyBorder="1" applyAlignment="1">
      <alignment vertical="center" wrapText="1"/>
    </xf>
    <xf numFmtId="0" fontId="0" fillId="0" borderId="0" xfId="0" applyFill="1"/>
    <xf numFmtId="2" fontId="6" fillId="0" borderId="0" xfId="2" applyNumberFormat="1" applyFont="1" applyFill="1" applyBorder="1" applyAlignment="1">
      <alignment vertical="center" wrapText="1"/>
    </xf>
    <xf numFmtId="0" fontId="14" fillId="5" borderId="7" xfId="0" applyNumberFormat="1" applyFont="1" applyFill="1" applyBorder="1" applyAlignment="1">
      <alignment horizontal="left" wrapText="1"/>
    </xf>
    <xf numFmtId="0" fontId="15" fillId="5" borderId="7" xfId="0" applyNumberFormat="1" applyFont="1" applyFill="1" applyBorder="1" applyAlignment="1">
      <alignment horizontal="left" wrapText="1"/>
    </xf>
    <xf numFmtId="0" fontId="0" fillId="0" borderId="0" xfId="0" applyAlignment="1">
      <alignment wrapText="1"/>
    </xf>
    <xf numFmtId="0" fontId="3" fillId="0" borderId="0" xfId="0" applyFont="1" applyFill="1" applyBorder="1" applyAlignment="1">
      <alignment horizont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top" wrapText="1"/>
    </xf>
    <xf numFmtId="2" fontId="3" fillId="0" borderId="0" xfId="1" applyNumberFormat="1" applyFont="1" applyFill="1" applyBorder="1" applyAlignment="1">
      <alignment horizontal="center" vertical="center" wrapText="1"/>
    </xf>
    <xf numFmtId="0" fontId="3" fillId="0" borderId="0" xfId="0" applyFont="1" applyFill="1" applyBorder="1" applyAlignment="1">
      <alignment wrapText="1"/>
    </xf>
    <xf numFmtId="2"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2" fontId="3" fillId="0" borderId="0" xfId="0" applyNumberFormat="1" applyFont="1" applyFill="1" applyBorder="1" applyAlignment="1">
      <alignment wrapText="1"/>
    </xf>
    <xf numFmtId="0" fontId="4" fillId="0" borderId="8" xfId="0" applyFont="1" applyFill="1" applyBorder="1"/>
    <xf numFmtId="2" fontId="4" fillId="0" borderId="8" xfId="0" applyNumberFormat="1" applyFont="1" applyFill="1" applyBorder="1" applyAlignment="1">
      <alignment horizontal="center"/>
    </xf>
    <xf numFmtId="0" fontId="0" fillId="0" borderId="0" xfId="0" applyAlignment="1">
      <alignment horizontal="center" wrapText="1"/>
    </xf>
    <xf numFmtId="2" fontId="3" fillId="0" borderId="8" xfId="1" applyNumberFormat="1" applyFont="1" applyFill="1" applyBorder="1" applyAlignment="1">
      <alignment horizontal="center" vertical="center" wrapText="1"/>
    </xf>
    <xf numFmtId="2" fontId="3" fillId="0" borderId="8" xfId="0" applyNumberFormat="1" applyFont="1" applyFill="1" applyBorder="1" applyAlignment="1">
      <alignment horizontal="center" vertical="center" wrapText="1"/>
    </xf>
    <xf numFmtId="0" fontId="3" fillId="0" borderId="8" xfId="0" applyFont="1" applyFill="1" applyBorder="1" applyAlignment="1">
      <alignment vertical="top" wrapText="1"/>
    </xf>
    <xf numFmtId="0" fontId="3" fillId="0" borderId="8" xfId="0" applyFont="1" applyFill="1" applyBorder="1" applyAlignment="1">
      <alignment wrapText="1"/>
    </xf>
    <xf numFmtId="0" fontId="16" fillId="6" borderId="0" xfId="0" applyFont="1" applyFill="1" applyBorder="1" applyAlignment="1">
      <alignment horizontal="center" wrapText="1"/>
    </xf>
    <xf numFmtId="0" fontId="16" fillId="6" borderId="0" xfId="0" applyFont="1" applyFill="1" applyBorder="1" applyAlignment="1">
      <alignment horizontal="center" vertical="center" wrapText="1"/>
    </xf>
    <xf numFmtId="2" fontId="4" fillId="0" borderId="0" xfId="0" applyNumberFormat="1" applyFont="1" applyFill="1" applyBorder="1" applyAlignment="1">
      <alignment horizontal="center"/>
    </xf>
    <xf numFmtId="2" fontId="6" fillId="3" borderId="2" xfId="2" applyNumberFormat="1" applyFont="1" applyFill="1" applyBorder="1" applyAlignment="1">
      <alignment horizontal="center" vertical="center"/>
    </xf>
    <xf numFmtId="2" fontId="6" fillId="3" borderId="4" xfId="2" applyNumberFormat="1" applyFont="1" applyFill="1" applyBorder="1" applyAlignment="1">
      <alignment horizontal="center" vertical="center"/>
    </xf>
    <xf numFmtId="2" fontId="6" fillId="3" borderId="2" xfId="2" applyNumberFormat="1" applyFont="1" applyFill="1" applyBorder="1" applyAlignment="1">
      <alignment horizontal="center" vertical="center" wrapText="1"/>
    </xf>
    <xf numFmtId="2" fontId="6" fillId="3" borderId="3" xfId="2" applyNumberFormat="1" applyFont="1" applyFill="1" applyBorder="1" applyAlignment="1">
      <alignment horizontal="center" vertical="center" wrapText="1"/>
    </xf>
    <xf numFmtId="0" fontId="13" fillId="3" borderId="2" xfId="2" applyFont="1" applyFill="1" applyBorder="1" applyAlignment="1">
      <alignment horizontal="center" vertical="center" wrapText="1"/>
    </xf>
    <xf numFmtId="0" fontId="13" fillId="3" borderId="3" xfId="2"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cellXfs>
  <cellStyles count="4">
    <cellStyle name="20% - Cor1" xfId="1" builtinId="30"/>
    <cellStyle name="Excel Built-in Normal" xfId="3"/>
    <cellStyle name="Normal" xfId="0" builtinId="0"/>
    <cellStyle name="Normal 2" xfId="2"/>
  </cellStyles>
  <dxfs count="21">
    <dxf>
      <font>
        <b val="0"/>
        <i val="0"/>
        <strike val="0"/>
        <condense val="0"/>
        <extend val="0"/>
        <outline val="0"/>
        <shadow val="0"/>
        <u val="none"/>
        <vertAlign val="baseline"/>
        <sz val="10"/>
        <color theme="1"/>
        <name val="Calibri"/>
        <scheme val="minor"/>
      </font>
      <numFmt numFmtId="2" formatCode="0.00"/>
      <fill>
        <patternFill patternType="none">
          <fgColor indexed="64"/>
          <bgColor indexed="65"/>
        </patternFill>
      </fill>
      <alignment horizontal="center" vertical="center" textRotation="0" wrapText="1" indent="0" relativeIndent="0" justifyLastLine="0" shrinkToFit="0" mergeCell="0" readingOrder="0"/>
      <border diagonalUp="0" diagonalDown="0">
        <left/>
        <right/>
        <top style="thin">
          <color theme="4"/>
        </top>
        <bottom/>
        <vertical/>
        <horizontal/>
      </border>
    </dxf>
    <dxf>
      <border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0"/>
        <color theme="1"/>
        <name val="Calibri"/>
        <scheme val="minor"/>
      </font>
      <numFmt numFmtId="2" formatCode="0.00"/>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10"/>
        <color theme="1"/>
        <name val="Calibri"/>
        <scheme val="minor"/>
      </font>
      <numFmt numFmtId="2" formatCode="0.00"/>
      <fill>
        <patternFill patternType="none">
          <fgColor indexed="64"/>
          <bgColor indexed="65"/>
        </patternFill>
      </fill>
      <alignment horizontal="center" vertical="center" textRotation="0" wrapText="1" indent="0" relativeIndent="0" justifyLastLine="0" shrinkToFit="0" mergeCell="0" readingOrder="0"/>
      <border diagonalUp="0" diagonalDown="0">
        <left/>
        <right/>
        <top style="thin">
          <color theme="4"/>
        </top>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bottom" textRotation="0" wrapText="1" indent="0" relativeIndent="0" justifyLastLine="0" shrinkToFit="0" mergeCell="0" readingOrder="0"/>
      <border diagonalUp="0" diagonalDown="0">
        <left/>
        <right/>
        <top style="thin">
          <color theme="4"/>
        </top>
        <bottom/>
        <vertical/>
        <horizontal/>
      </border>
    </dxf>
    <dxf>
      <font>
        <b val="0"/>
        <i val="0"/>
        <strike val="0"/>
        <condense val="0"/>
        <extend val="0"/>
        <outline val="0"/>
        <shadow val="0"/>
        <u val="none"/>
        <vertAlign val="baseline"/>
        <sz val="10"/>
        <color theme="1"/>
        <name val="Calibri"/>
        <scheme val="minor"/>
      </font>
      <numFmt numFmtId="2" formatCode="0.00"/>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10"/>
        <color theme="1"/>
        <name val="Calibri"/>
        <scheme val="minor"/>
      </font>
      <numFmt numFmtId="2" formatCode="0.00"/>
      <fill>
        <patternFill patternType="none">
          <fgColor indexed="64"/>
          <bgColor indexed="65"/>
        </patternFill>
      </fill>
      <alignment horizontal="center" vertical="center" textRotation="0" wrapText="1" indent="0" relativeIndent="0" justifyLastLine="0" shrinkToFit="0" mergeCell="0" readingOrder="0"/>
      <border diagonalUp="0" diagonalDown="0">
        <left/>
        <right/>
        <top style="thin">
          <color theme="4"/>
        </top>
        <bottom/>
        <vertical/>
        <horizontal/>
      </border>
    </dxf>
    <dxf>
      <font>
        <b val="0"/>
        <i val="0"/>
        <strike val="0"/>
        <condense val="0"/>
        <extend val="0"/>
        <outline val="0"/>
        <shadow val="0"/>
        <u val="none"/>
        <vertAlign val="baseline"/>
        <sz val="10"/>
        <color theme="1"/>
        <name val="Calibri"/>
        <scheme val="minor"/>
      </font>
      <numFmt numFmtId="2" formatCode="0.00"/>
      <fill>
        <patternFill patternType="none">
          <fgColor indexed="64"/>
          <bgColor indexed="65"/>
        </patternFill>
      </fill>
      <alignment horizontal="center" vertical="center" textRotation="0" wrapText="1" indent="0" relativeIndent="0" justifyLastLine="0" shrinkToFit="0" mergeCell="0" readingOrder="0"/>
      <border diagonalUp="0" diagonalDown="0">
        <left/>
        <right/>
        <top style="thin">
          <color theme="4"/>
        </top>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bottom" textRotation="0" wrapText="1" indent="0" relativeIndent="0" justifyLastLine="0" shrinkToFit="0" mergeCell="0" readingOrder="0"/>
      <border diagonalUp="0" diagonalDown="0">
        <left/>
        <right/>
        <top style="thin">
          <color theme="4"/>
        </top>
        <bottom/>
        <vertical/>
        <horizontal/>
      </border>
    </dxf>
    <dxf>
      <border outline="0">
        <left style="thin">
          <color theme="4"/>
        </left>
        <right style="thin">
          <color theme="4"/>
        </right>
        <top style="thin">
          <color theme="4"/>
        </top>
        <bottom style="thin">
          <color theme="4"/>
        </bottom>
      </border>
    </dxf>
    <dxf>
      <font>
        <b/>
        <i val="0"/>
        <strike val="0"/>
        <condense val="0"/>
        <extend val="0"/>
        <outline val="0"/>
        <shadow val="0"/>
        <u val="none"/>
        <vertAlign val="baseline"/>
        <sz val="10"/>
        <color theme="1"/>
        <name val="Calibri"/>
        <scheme val="minor"/>
      </font>
      <numFmt numFmtId="2" formatCode="0.00"/>
      <fill>
        <patternFill patternType="none">
          <fgColor indexed="64"/>
          <bgColor indexed="65"/>
        </patternFill>
      </fill>
      <alignment horizontal="center" vertical="bottom" textRotation="0" wrapText="0" indent="0" relativeIndent="0" justifyLastLine="0" shrinkToFit="0" mergeCell="0" readingOrder="0"/>
      <border diagonalUp="0" diagonalDown="0" outline="0">
        <left/>
        <right/>
        <top style="thin">
          <color theme="4"/>
        </top>
        <bottom/>
      </border>
    </dxf>
    <dxf>
      <font>
        <strike val="0"/>
        <outline val="0"/>
        <shadow val="0"/>
        <u val="none"/>
        <vertAlign val="baseline"/>
        <sz val="10"/>
        <color theme="1"/>
        <name val="Calibri"/>
        <scheme val="minor"/>
      </font>
    </dxf>
    <dxf>
      <font>
        <b/>
        <i val="0"/>
        <strike val="0"/>
        <condense val="0"/>
        <extend val="0"/>
        <outline val="0"/>
        <shadow val="0"/>
        <u val="none"/>
        <vertAlign val="baseline"/>
        <sz val="10"/>
        <color theme="1"/>
        <name val="Calibri"/>
        <scheme val="minor"/>
      </font>
      <numFmt numFmtId="2" formatCode="0.00"/>
      <fill>
        <patternFill patternType="none">
          <fgColor indexed="64"/>
          <bgColor indexed="65"/>
        </patternFill>
      </fill>
      <alignment horizontal="center" vertical="bottom" textRotation="0" wrapText="0" indent="0" relativeIndent="0" justifyLastLine="0" shrinkToFit="0" mergeCell="0" readingOrder="0"/>
      <border diagonalUp="0" diagonalDown="0" outline="0">
        <left/>
        <right/>
        <top style="thin">
          <color theme="4"/>
        </top>
        <bottom/>
      </border>
    </dxf>
    <dxf>
      <font>
        <b val="0"/>
        <i val="0"/>
        <strike val="0"/>
        <condense val="0"/>
        <extend val="0"/>
        <outline val="0"/>
        <shadow val="0"/>
        <u val="none"/>
        <vertAlign val="baseline"/>
        <sz val="10"/>
        <color theme="1"/>
        <name val="Calibri"/>
        <scheme val="minor"/>
      </font>
      <numFmt numFmtId="2" formatCode="0.00"/>
      <fill>
        <patternFill patternType="none">
          <fgColor indexed="64"/>
          <bgColor indexed="65"/>
        </patternFill>
      </fill>
      <alignment horizontal="center" vertical="center" textRotation="0" wrapText="1" indent="0" relativeIndent="0" justifyLastLine="0" shrinkToFit="0" mergeCell="0" readingOrder="0"/>
    </dxf>
    <dxf>
      <font>
        <b/>
        <i val="0"/>
        <strike val="0"/>
        <condense val="0"/>
        <extend val="0"/>
        <outline val="0"/>
        <shadow val="0"/>
        <u val="none"/>
        <vertAlign val="baseline"/>
        <sz val="10"/>
        <color theme="1"/>
        <name val="Calibri"/>
        <scheme val="minor"/>
      </font>
      <numFmt numFmtId="2" formatCode="0.00"/>
      <fill>
        <patternFill patternType="none">
          <fgColor indexed="64"/>
          <bgColor indexed="65"/>
        </patternFill>
      </fill>
      <alignment horizontal="center" vertical="bottom" textRotation="0" wrapText="0" indent="0" relativeIndent="0" justifyLastLine="0" shrinkToFit="0" mergeCell="0" readingOrder="0"/>
      <border diagonalUp="0" diagonalDown="0" outline="0">
        <left/>
        <right/>
        <top style="thin">
          <color theme="4"/>
        </top>
        <bottom/>
      </border>
    </dxf>
    <dxf>
      <font>
        <strike val="0"/>
        <outline val="0"/>
        <shadow val="0"/>
        <u val="none"/>
        <vertAlign val="baseline"/>
        <sz val="10"/>
        <color theme="1"/>
        <name val="Calibri"/>
        <scheme val="minor"/>
      </font>
    </dxf>
    <dxf>
      <font>
        <b/>
        <i val="0"/>
        <strike val="0"/>
        <condense val="0"/>
        <extend val="0"/>
        <outline val="0"/>
        <shadow val="0"/>
        <u val="none"/>
        <vertAlign val="baseline"/>
        <sz val="10"/>
        <color theme="1"/>
        <name val="Calibri"/>
        <scheme val="minor"/>
      </font>
      <fill>
        <patternFill patternType="none">
          <fgColor indexed="64"/>
          <bgColor indexed="65"/>
        </patternFill>
      </fill>
      <border diagonalUp="0" diagonalDown="0" outline="0">
        <left/>
        <right/>
        <top style="thin">
          <color theme="4"/>
        </top>
        <bottom/>
      </border>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ela1" displayName="Tabela1" ref="A3:D47" totalsRowCount="1" headerRowDxfId="20" dataDxfId="19" totalsRowDxfId="18">
  <autoFilter ref="A3:D46">
    <filterColumn colId="2"/>
  </autoFilter>
  <tableColumns count="4">
    <tableColumn id="1" name="INDICADORES" totalsRowLabel="Média Alunos 2º e 3ºCEB" dataDxfId="17" totalsRowDxfId="16"/>
    <tableColumn id="2" name="CAF 2002" totalsRowFunction="custom" dataDxfId="15" totalsRowDxfId="14">
      <totalsRowFormula>AVERAGE(B4:B38,B41:B46)</totalsRowFormula>
    </tableColumn>
    <tableColumn id="4" name="CAF 2003" dataDxfId="13" totalsRowDxfId="12"/>
    <tableColumn id="3" name="CAF 2006 " totalsRowFunction="custom" dataDxfId="11" totalsRowDxfId="10">
      <calculatedColumnFormula>B4*100/5</calculatedColumnFormula>
      <totalsRowFormula>AVERAGE([[CAF 2006 ]])</totalsRowFormula>
    </tableColumn>
  </tableColumns>
  <tableStyleInfo name="TableStyleLight9" showFirstColumn="0" showLastColumn="0" showRowStripes="1" showColumnStripes="0"/>
</table>
</file>

<file path=xl/tables/table2.xml><?xml version="1.0" encoding="utf-8"?>
<table xmlns="http://schemas.openxmlformats.org/spreadsheetml/2006/main" id="2" name="Tabela2" displayName="Tabela2" ref="A52:D69" totalsRowShown="0" tableBorderDxfId="9">
  <autoFilter ref="A52:D69">
    <filterColumn colId="3"/>
  </autoFilter>
  <tableColumns count="4">
    <tableColumn id="1" name="INDICADORES" dataDxfId="8"/>
    <tableColumn id="2" name="CAF 2002" dataDxfId="7"/>
    <tableColumn id="3" name="CAF 2006 " dataDxfId="6" dataCellStyle="20% - Cor1"/>
    <tableColumn id="5" name="CONVERSÃO" dataDxfId="5" dataCellStyle="20% - Cor1">
      <calculatedColumnFormula>Tabela2[[#This Row],[CAF 2002]]*5/3</calculatedColumnFormula>
    </tableColumn>
  </tableColumns>
  <tableStyleInfo name="TableStyleLight9" showFirstColumn="0" showLastColumn="0" showRowStripes="1" showColumnStripes="0"/>
</table>
</file>

<file path=xl/tables/table3.xml><?xml version="1.0" encoding="utf-8"?>
<table xmlns="http://schemas.openxmlformats.org/spreadsheetml/2006/main" id="3" name="Tabela24" displayName="Tabela24" ref="A76:D93" totalsRowShown="0" tableBorderDxfId="1">
  <autoFilter ref="A76:D93"/>
  <tableColumns count="4">
    <tableColumn id="1" name="INDICADORES" dataDxfId="4"/>
    <tableColumn id="2" name="CAF 2002" dataDxfId="0"/>
    <tableColumn id="3" name="CAF 2006 " dataDxfId="3" dataCellStyle="20% - Cor1"/>
    <tableColumn id="5" name="CONVERSÃO" dataDxfId="2" dataCellStyle="20% - Cor1">
      <calculatedColumnFormula>Tabela24[[#This Row],[CAF 2002]]*5/3</calculatedColumnFormula>
    </tableColumn>
  </tableColumns>
  <tableStyleInfo name="TableStyleLight9"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3:D93"/>
  <sheetViews>
    <sheetView tabSelected="1" showWhiteSpace="0" view="pageLayout" zoomScaleNormal="100" workbookViewId="0">
      <selection activeCell="A94" sqref="A94"/>
    </sheetView>
  </sheetViews>
  <sheetFormatPr defaultRowHeight="15"/>
  <cols>
    <col min="1" max="1" width="73.7109375" customWidth="1"/>
    <col min="2" max="2" width="9.85546875" customWidth="1"/>
    <col min="3" max="3" width="10.28515625" customWidth="1"/>
    <col min="4" max="4" width="5.85546875" customWidth="1"/>
  </cols>
  <sheetData>
    <row r="3" spans="1:4" ht="25.5">
      <c r="A3" s="26" t="s">
        <v>0</v>
      </c>
      <c r="B3" s="27" t="s">
        <v>97</v>
      </c>
      <c r="C3" s="27" t="s">
        <v>117</v>
      </c>
      <c r="D3" s="27" t="s">
        <v>96</v>
      </c>
    </row>
    <row r="4" spans="1:4" ht="25.5">
      <c r="A4" s="28" t="s">
        <v>52</v>
      </c>
      <c r="B4" s="29">
        <v>2.8</v>
      </c>
      <c r="C4" s="29"/>
      <c r="D4" s="29">
        <f>B4*100/5</f>
        <v>56</v>
      </c>
    </row>
    <row r="5" spans="1:4">
      <c r="A5" s="30" t="s">
        <v>53</v>
      </c>
      <c r="B5" s="31">
        <v>3.4384615384615387</v>
      </c>
      <c r="C5" s="31"/>
      <c r="D5" s="29">
        <f t="shared" ref="D5:D46" si="0">B5*100/5</f>
        <v>68.769230769230774</v>
      </c>
    </row>
    <row r="6" spans="1:4">
      <c r="A6" s="30" t="s">
        <v>54</v>
      </c>
      <c r="B6" s="29">
        <v>2.953846153846154</v>
      </c>
      <c r="C6" s="29"/>
      <c r="D6" s="29">
        <f t="shared" si="0"/>
        <v>59.07692307692308</v>
      </c>
    </row>
    <row r="7" spans="1:4" ht="26.25">
      <c r="A7" s="30" t="s">
        <v>55</v>
      </c>
      <c r="B7" s="31">
        <v>3.5348837209302326</v>
      </c>
      <c r="C7" s="31"/>
      <c r="D7" s="29">
        <f t="shared" si="0"/>
        <v>70.697674418604649</v>
      </c>
    </row>
    <row r="8" spans="1:4" ht="26.25">
      <c r="A8" s="30" t="s">
        <v>56</v>
      </c>
      <c r="B8" s="29">
        <v>3.640625</v>
      </c>
      <c r="C8" s="29"/>
      <c r="D8" s="29">
        <f t="shared" si="0"/>
        <v>72.8125</v>
      </c>
    </row>
    <row r="9" spans="1:4" ht="26.25">
      <c r="A9" s="30" t="s">
        <v>57</v>
      </c>
      <c r="B9" s="31">
        <v>3.4173228346456694</v>
      </c>
      <c r="C9" s="31"/>
      <c r="D9" s="29">
        <f t="shared" si="0"/>
        <v>68.346456692913392</v>
      </c>
    </row>
    <row r="10" spans="1:4">
      <c r="A10" s="30" t="s">
        <v>58</v>
      </c>
      <c r="B10" s="29">
        <v>3.8333333333333335</v>
      </c>
      <c r="C10" s="29"/>
      <c r="D10" s="29">
        <f t="shared" si="0"/>
        <v>76.666666666666671</v>
      </c>
    </row>
    <row r="11" spans="1:4">
      <c r="A11" s="30" t="s">
        <v>59</v>
      </c>
      <c r="B11" s="31">
        <v>3.7016129032258065</v>
      </c>
      <c r="C11" s="31"/>
      <c r="D11" s="29">
        <f t="shared" si="0"/>
        <v>74.032258064516128</v>
      </c>
    </row>
    <row r="12" spans="1:4">
      <c r="A12" s="30" t="s">
        <v>60</v>
      </c>
      <c r="B12" s="29">
        <v>3.472</v>
      </c>
      <c r="C12" s="29"/>
      <c r="D12" s="29">
        <f t="shared" si="0"/>
        <v>69.44</v>
      </c>
    </row>
    <row r="13" spans="1:4" ht="26.25">
      <c r="A13" s="30" t="s">
        <v>61</v>
      </c>
      <c r="B13" s="31">
        <v>3.8095238095238093</v>
      </c>
      <c r="C13" s="31"/>
      <c r="D13" s="29">
        <f t="shared" si="0"/>
        <v>76.190476190476176</v>
      </c>
    </row>
    <row r="14" spans="1:4" ht="26.25">
      <c r="A14" s="30" t="s">
        <v>62</v>
      </c>
      <c r="B14" s="31">
        <v>3.6611570247933884</v>
      </c>
      <c r="C14" s="31"/>
      <c r="D14" s="29">
        <f t="shared" si="0"/>
        <v>73.223140495867767</v>
      </c>
    </row>
    <row r="15" spans="1:4" ht="26.25">
      <c r="A15" s="30" t="s">
        <v>63</v>
      </c>
      <c r="B15" s="31">
        <v>3.7165354330708662</v>
      </c>
      <c r="C15" s="31"/>
      <c r="D15" s="29">
        <f t="shared" si="0"/>
        <v>74.330708661417333</v>
      </c>
    </row>
    <row r="16" spans="1:4" ht="26.25">
      <c r="A16" s="30" t="s">
        <v>64</v>
      </c>
      <c r="B16" s="31">
        <v>2.5476190476190474</v>
      </c>
      <c r="C16" s="31"/>
      <c r="D16" s="29">
        <f t="shared" si="0"/>
        <v>50.952380952380949</v>
      </c>
    </row>
    <row r="17" spans="1:4" ht="26.25">
      <c r="A17" s="30" t="s">
        <v>65</v>
      </c>
      <c r="B17" s="31">
        <v>3.6833333333333331</v>
      </c>
      <c r="C17" s="31"/>
      <c r="D17" s="29">
        <f t="shared" si="0"/>
        <v>73.666666666666657</v>
      </c>
    </row>
    <row r="18" spans="1:4" ht="26.25">
      <c r="A18" s="30" t="s">
        <v>66</v>
      </c>
      <c r="B18" s="31">
        <v>3.5873015873015874</v>
      </c>
      <c r="C18" s="31"/>
      <c r="D18" s="29">
        <f t="shared" si="0"/>
        <v>71.746031746031747</v>
      </c>
    </row>
    <row r="19" spans="1:4" ht="26.25">
      <c r="A19" s="30" t="s">
        <v>67</v>
      </c>
      <c r="B19" s="31">
        <v>3.373015873015873</v>
      </c>
      <c r="C19" s="31"/>
      <c r="D19" s="29">
        <f t="shared" si="0"/>
        <v>67.460317460317455</v>
      </c>
    </row>
    <row r="20" spans="1:4" ht="26.25">
      <c r="A20" s="30" t="s">
        <v>68</v>
      </c>
      <c r="B20" s="31">
        <v>3.3439999999999999</v>
      </c>
      <c r="C20" s="31"/>
      <c r="D20" s="29">
        <f t="shared" si="0"/>
        <v>66.88</v>
      </c>
    </row>
    <row r="21" spans="1:4">
      <c r="A21" s="30" t="s">
        <v>69</v>
      </c>
      <c r="B21" s="31">
        <v>3.5714285714285716</v>
      </c>
      <c r="C21" s="31"/>
      <c r="D21" s="29">
        <f t="shared" si="0"/>
        <v>71.428571428571431</v>
      </c>
    </row>
    <row r="22" spans="1:4" ht="26.25">
      <c r="A22" s="30" t="s">
        <v>70</v>
      </c>
      <c r="B22" s="31">
        <v>3.3870967741935485</v>
      </c>
      <c r="C22" s="31"/>
      <c r="D22" s="29">
        <f t="shared" si="0"/>
        <v>67.741935483870975</v>
      </c>
    </row>
    <row r="23" spans="1:4" ht="26.25">
      <c r="A23" s="30" t="s">
        <v>71</v>
      </c>
      <c r="B23" s="29">
        <v>3.6880000000000002</v>
      </c>
      <c r="C23" s="29"/>
      <c r="D23" s="29">
        <f t="shared" si="0"/>
        <v>73.760000000000005</v>
      </c>
    </row>
    <row r="24" spans="1:4" ht="25.5">
      <c r="A24" s="32" t="s">
        <v>72</v>
      </c>
      <c r="B24" s="31">
        <v>4</v>
      </c>
      <c r="C24" s="31"/>
      <c r="D24" s="29">
        <f t="shared" si="0"/>
        <v>80</v>
      </c>
    </row>
    <row r="25" spans="1:4" ht="26.25">
      <c r="A25" s="30" t="s">
        <v>73</v>
      </c>
      <c r="B25" s="31">
        <v>3.68</v>
      </c>
      <c r="C25" s="31"/>
      <c r="D25" s="33">
        <f t="shared" si="0"/>
        <v>73.599999999999994</v>
      </c>
    </row>
    <row r="26" spans="1:4" ht="26.25">
      <c r="A26" s="30" t="s">
        <v>74</v>
      </c>
      <c r="B26" s="31">
        <v>3.6341463414634148</v>
      </c>
      <c r="C26" s="31"/>
      <c r="D26" s="33">
        <f t="shared" si="0"/>
        <v>72.682926829268297</v>
      </c>
    </row>
    <row r="27" spans="1:4" ht="26.25">
      <c r="A27" s="30" t="s">
        <v>75</v>
      </c>
      <c r="B27" s="31">
        <v>3.8852459016393444</v>
      </c>
      <c r="C27" s="31"/>
      <c r="D27" s="33">
        <f t="shared" si="0"/>
        <v>77.704918032786878</v>
      </c>
    </row>
    <row r="28" spans="1:4">
      <c r="A28" s="30" t="s">
        <v>76</v>
      </c>
      <c r="B28" s="31">
        <v>3.7440000000000002</v>
      </c>
      <c r="C28" s="31"/>
      <c r="D28" s="33">
        <f t="shared" si="0"/>
        <v>74.88000000000001</v>
      </c>
    </row>
    <row r="29" spans="1:4">
      <c r="A29" s="30" t="s">
        <v>77</v>
      </c>
      <c r="B29" s="31">
        <v>3.504</v>
      </c>
      <c r="C29" s="31"/>
      <c r="D29" s="33">
        <f t="shared" si="0"/>
        <v>70.08</v>
      </c>
    </row>
    <row r="30" spans="1:4">
      <c r="A30" s="30" t="s">
        <v>78</v>
      </c>
      <c r="B30" s="31">
        <v>3.2601626016260163</v>
      </c>
      <c r="C30" s="31"/>
      <c r="D30" s="33">
        <f t="shared" si="0"/>
        <v>65.203252032520325</v>
      </c>
    </row>
    <row r="31" spans="1:4">
      <c r="A31" s="30" t="s">
        <v>79</v>
      </c>
      <c r="B31" s="31">
        <v>3.2926829268292681</v>
      </c>
      <c r="C31" s="31"/>
      <c r="D31" s="33">
        <f t="shared" si="0"/>
        <v>65.853658536585357</v>
      </c>
    </row>
    <row r="32" spans="1:4">
      <c r="A32" s="30" t="s">
        <v>80</v>
      </c>
      <c r="B32" s="31">
        <v>3.3739837398373984</v>
      </c>
      <c r="C32" s="31"/>
      <c r="D32" s="33">
        <f t="shared" si="0"/>
        <v>67.479674796747958</v>
      </c>
    </row>
    <row r="33" spans="1:4" ht="26.25">
      <c r="A33" s="30" t="s">
        <v>81</v>
      </c>
      <c r="B33" s="31">
        <v>3.4516129032258065</v>
      </c>
      <c r="C33" s="31"/>
      <c r="D33" s="33">
        <f t="shared" si="0"/>
        <v>69.032258064516128</v>
      </c>
    </row>
    <row r="34" spans="1:4" ht="39">
      <c r="A34" s="30" t="s">
        <v>82</v>
      </c>
      <c r="B34" s="31">
        <v>3.4274193548387095</v>
      </c>
      <c r="C34" s="31"/>
      <c r="D34" s="33">
        <f t="shared" si="0"/>
        <v>68.548387096774192</v>
      </c>
    </row>
    <row r="35" spans="1:4" ht="26.25">
      <c r="A35" s="30" t="s">
        <v>83</v>
      </c>
      <c r="B35" s="31">
        <v>3.3333333333333335</v>
      </c>
      <c r="C35" s="31"/>
      <c r="D35" s="33">
        <f t="shared" si="0"/>
        <v>66.666666666666671</v>
      </c>
    </row>
    <row r="36" spans="1:4" ht="26.25">
      <c r="A36" s="30" t="s">
        <v>84</v>
      </c>
      <c r="B36" s="31">
        <v>3.0743801652892562</v>
      </c>
      <c r="C36" s="31"/>
      <c r="D36" s="33">
        <f t="shared" si="0"/>
        <v>61.487603305785129</v>
      </c>
    </row>
    <row r="37" spans="1:4">
      <c r="A37" s="30" t="s">
        <v>85</v>
      </c>
      <c r="B37" s="31">
        <v>3.2950819672131146</v>
      </c>
      <c r="C37" s="31"/>
      <c r="D37" s="33">
        <f t="shared" si="0"/>
        <v>65.901639344262293</v>
      </c>
    </row>
    <row r="38" spans="1:4">
      <c r="A38" s="30" t="s">
        <v>86</v>
      </c>
      <c r="B38" s="31">
        <v>3.2903225806451615</v>
      </c>
      <c r="C38" s="31"/>
      <c r="D38" s="33">
        <f t="shared" si="0"/>
        <v>65.806451612903231</v>
      </c>
    </row>
    <row r="39" spans="1:4">
      <c r="A39" s="30" t="s">
        <v>87</v>
      </c>
      <c r="B39" s="31">
        <v>3.153225806451613</v>
      </c>
      <c r="C39" s="31"/>
      <c r="D39" s="33">
        <f t="shared" si="0"/>
        <v>63.064516129032256</v>
      </c>
    </row>
    <row r="40" spans="1:4">
      <c r="A40" s="30" t="s">
        <v>88</v>
      </c>
      <c r="B40" s="31">
        <v>0</v>
      </c>
      <c r="C40" s="31"/>
      <c r="D40" s="33">
        <f t="shared" si="0"/>
        <v>0</v>
      </c>
    </row>
    <row r="41" spans="1:4">
      <c r="A41" s="30" t="s">
        <v>89</v>
      </c>
      <c r="B41" s="31">
        <v>2.629032258064516</v>
      </c>
      <c r="C41" s="31"/>
      <c r="D41" s="33">
        <f t="shared" si="0"/>
        <v>52.58064516129032</v>
      </c>
    </row>
    <row r="42" spans="1:4">
      <c r="A42" s="30" t="s">
        <v>90</v>
      </c>
      <c r="B42" s="31">
        <v>3.7759999999999998</v>
      </c>
      <c r="C42" s="31"/>
      <c r="D42" s="33">
        <f t="shared" si="0"/>
        <v>75.52</v>
      </c>
    </row>
    <row r="43" spans="1:4">
      <c r="A43" s="30" t="s">
        <v>91</v>
      </c>
      <c r="B43" s="31">
        <v>3.370967741935484</v>
      </c>
      <c r="C43" s="31"/>
      <c r="D43" s="33">
        <f t="shared" si="0"/>
        <v>67.41935483870968</v>
      </c>
    </row>
    <row r="44" spans="1:4" ht="26.25">
      <c r="A44" s="30" t="s">
        <v>92</v>
      </c>
      <c r="B44" s="31">
        <v>3.6048387096774195</v>
      </c>
      <c r="C44" s="31"/>
      <c r="D44" s="33">
        <f t="shared" si="0"/>
        <v>72.096774193548384</v>
      </c>
    </row>
    <row r="45" spans="1:4" ht="26.25">
      <c r="A45" s="30" t="s">
        <v>93</v>
      </c>
      <c r="B45" s="31">
        <v>3.7804878048780486</v>
      </c>
      <c r="C45" s="31"/>
      <c r="D45" s="33">
        <f t="shared" si="0"/>
        <v>75.609756097560961</v>
      </c>
    </row>
    <row r="46" spans="1:4" ht="26.25">
      <c r="A46" s="30" t="s">
        <v>94</v>
      </c>
      <c r="B46" s="31">
        <v>3.3359999999999999</v>
      </c>
      <c r="C46" s="31"/>
      <c r="D46" s="33">
        <f t="shared" si="0"/>
        <v>66.72</v>
      </c>
    </row>
    <row r="47" spans="1:4">
      <c r="A47" s="34" t="s">
        <v>95</v>
      </c>
      <c r="B47" s="35">
        <f>AVERAGE(B4:B38,B41:B46)</f>
        <v>3.4610925675419288</v>
      </c>
      <c r="C47" s="35"/>
      <c r="D47" s="35">
        <f>AVERAGE([[CAF 2006 ]])</f>
        <v>67.468847011939843</v>
      </c>
    </row>
    <row r="50" spans="1:4" ht="60">
      <c r="A50" s="36" t="s">
        <v>98</v>
      </c>
      <c r="B50" s="25"/>
      <c r="C50" s="25"/>
      <c r="D50" s="25"/>
    </row>
    <row r="52" spans="1:4" ht="38.25">
      <c r="A52" s="41" t="s">
        <v>0</v>
      </c>
      <c r="B52" s="42" t="s">
        <v>97</v>
      </c>
      <c r="C52" s="42" t="s">
        <v>96</v>
      </c>
      <c r="D52" s="42" t="s">
        <v>118</v>
      </c>
    </row>
    <row r="53" spans="1:4">
      <c r="A53" s="39" t="s">
        <v>99</v>
      </c>
      <c r="B53" s="37">
        <v>1.9714285714285715</v>
      </c>
      <c r="C53" s="37">
        <f>B53*100/3</f>
        <v>65.714285714285722</v>
      </c>
      <c r="D53" s="29">
        <f>Tabela2[[#This Row],[CAF 2002]]*5/3</f>
        <v>3.285714285714286</v>
      </c>
    </row>
    <row r="54" spans="1:4">
      <c r="A54" s="40" t="s">
        <v>100</v>
      </c>
      <c r="B54" s="38">
        <v>1.9142857142857144</v>
      </c>
      <c r="C54" s="37">
        <f t="shared" ref="C54:C68" si="1">B54*100/5</f>
        <v>38.285714285714292</v>
      </c>
      <c r="D54" s="29">
        <f>Tabela2[[#This Row],[CAF 2002]]*5/3</f>
        <v>3.1904761904761902</v>
      </c>
    </row>
    <row r="55" spans="1:4">
      <c r="A55" s="40" t="s">
        <v>101</v>
      </c>
      <c r="B55" s="37">
        <v>1.9714285714285715</v>
      </c>
      <c r="C55" s="37">
        <f t="shared" si="1"/>
        <v>39.428571428571431</v>
      </c>
      <c r="D55" s="29">
        <f>Tabela2[[#This Row],[CAF 2002]]*5/3</f>
        <v>3.285714285714286</v>
      </c>
    </row>
    <row r="56" spans="1:4">
      <c r="A56" s="40" t="s">
        <v>102</v>
      </c>
      <c r="B56" s="38">
        <v>1.6857142857142857</v>
      </c>
      <c r="C56" s="37">
        <f t="shared" si="1"/>
        <v>33.714285714285715</v>
      </c>
      <c r="D56" s="29">
        <f>Tabela2[[#This Row],[CAF 2002]]*5/3</f>
        <v>2.8095238095238098</v>
      </c>
    </row>
    <row r="57" spans="1:4">
      <c r="A57" s="40" t="s">
        <v>103</v>
      </c>
      <c r="B57" s="37">
        <v>2.0285714285714285</v>
      </c>
      <c r="C57" s="37">
        <f t="shared" si="1"/>
        <v>40.571428571428569</v>
      </c>
      <c r="D57" s="29">
        <f>Tabela2[[#This Row],[CAF 2002]]*5/3</f>
        <v>3.3809523809523809</v>
      </c>
    </row>
    <row r="58" spans="1:4">
      <c r="A58" s="40" t="s">
        <v>104</v>
      </c>
      <c r="B58" s="38">
        <v>1.9714285714285715</v>
      </c>
      <c r="C58" s="37">
        <f t="shared" si="1"/>
        <v>39.428571428571431</v>
      </c>
      <c r="D58" s="29">
        <f>Tabela2[[#This Row],[CAF 2002]]*5/3</f>
        <v>3.285714285714286</v>
      </c>
    </row>
    <row r="59" spans="1:4">
      <c r="A59" s="40" t="s">
        <v>105</v>
      </c>
      <c r="B59" s="37">
        <v>1.9714285714285715</v>
      </c>
      <c r="C59" s="37">
        <f t="shared" si="1"/>
        <v>39.428571428571431</v>
      </c>
      <c r="D59" s="29">
        <f>Tabela2[[#This Row],[CAF 2002]]*5/3</f>
        <v>3.285714285714286</v>
      </c>
    </row>
    <row r="60" spans="1:4">
      <c r="A60" s="40" t="s">
        <v>106</v>
      </c>
      <c r="B60" s="38">
        <v>1.9428571428571428</v>
      </c>
      <c r="C60" s="37">
        <f t="shared" si="1"/>
        <v>38.857142857142854</v>
      </c>
      <c r="D60" s="29">
        <f>Tabela2[[#This Row],[CAF 2002]]*5/3</f>
        <v>3.2380952380952377</v>
      </c>
    </row>
    <row r="61" spans="1:4">
      <c r="A61" s="40" t="s">
        <v>107</v>
      </c>
      <c r="B61" s="37">
        <v>2.0285714285714285</v>
      </c>
      <c r="C61" s="37">
        <f t="shared" si="1"/>
        <v>40.571428571428569</v>
      </c>
      <c r="D61" s="29">
        <f>Tabela2[[#This Row],[CAF 2002]]*5/3</f>
        <v>3.3809523809523809</v>
      </c>
    </row>
    <row r="62" spans="1:4">
      <c r="A62" s="40" t="s">
        <v>108</v>
      </c>
      <c r="B62" s="38">
        <v>1.9714285714285715</v>
      </c>
      <c r="C62" s="37">
        <f t="shared" si="1"/>
        <v>39.428571428571431</v>
      </c>
      <c r="D62" s="29">
        <f>Tabela2[[#This Row],[CAF 2002]]*5/3</f>
        <v>3.285714285714286</v>
      </c>
    </row>
    <row r="63" spans="1:4">
      <c r="A63" s="40" t="s">
        <v>109</v>
      </c>
      <c r="B63" s="38">
        <v>2.0285714285714285</v>
      </c>
      <c r="C63" s="37">
        <f t="shared" si="1"/>
        <v>40.571428571428569</v>
      </c>
      <c r="D63" s="29">
        <f>Tabela2[[#This Row],[CAF 2002]]*5/3</f>
        <v>3.3809523809523809</v>
      </c>
    </row>
    <row r="64" spans="1:4">
      <c r="A64" s="40" t="s">
        <v>110</v>
      </c>
      <c r="B64" s="38">
        <v>1.9411764705882353</v>
      </c>
      <c r="C64" s="37">
        <f t="shared" si="1"/>
        <v>38.82352941176471</v>
      </c>
      <c r="D64" s="29">
        <f>Tabela2[[#This Row],[CAF 2002]]*5/3</f>
        <v>3.2352941176470584</v>
      </c>
    </row>
    <row r="65" spans="1:4">
      <c r="A65" s="40" t="s">
        <v>111</v>
      </c>
      <c r="B65" s="38">
        <v>2.0285714285714285</v>
      </c>
      <c r="C65" s="37">
        <f t="shared" si="1"/>
        <v>40.571428571428569</v>
      </c>
      <c r="D65" s="29">
        <f>Tabela2[[#This Row],[CAF 2002]]*5/3</f>
        <v>3.3809523809523809</v>
      </c>
    </row>
    <row r="66" spans="1:4">
      <c r="A66" s="40" t="s">
        <v>112</v>
      </c>
      <c r="B66" s="38">
        <v>1.8857142857142857</v>
      </c>
      <c r="C66" s="37">
        <f t="shared" si="1"/>
        <v>37.714285714285708</v>
      </c>
      <c r="D66" s="29">
        <f>Tabela2[[#This Row],[CAF 2002]]*5/3</f>
        <v>3.1428571428571428</v>
      </c>
    </row>
    <row r="67" spans="1:4">
      <c r="A67" s="40" t="s">
        <v>113</v>
      </c>
      <c r="B67" s="38">
        <v>1.9411764705882353</v>
      </c>
      <c r="C67" s="37">
        <f t="shared" si="1"/>
        <v>38.82352941176471</v>
      </c>
      <c r="D67" s="29">
        <f>Tabela2[[#This Row],[CAF 2002]]*5/3</f>
        <v>3.2352941176470584</v>
      </c>
    </row>
    <row r="68" spans="1:4">
      <c r="A68" s="40" t="s">
        <v>114</v>
      </c>
      <c r="B68" s="38">
        <v>2</v>
      </c>
      <c r="C68" s="37">
        <f t="shared" si="1"/>
        <v>40</v>
      </c>
      <c r="D68" s="29">
        <f>Tabela2[[#This Row],[CAF 2002]]*5/3</f>
        <v>3.3333333333333335</v>
      </c>
    </row>
    <row r="69" spans="1:4">
      <c r="A69" s="34" t="s">
        <v>115</v>
      </c>
      <c r="B69" s="35">
        <f>AVERAGE(B29:B63,B66:B68)</f>
        <v>2.6584008940425417</v>
      </c>
      <c r="C69" s="35">
        <f>AVERAGE(Tabela1[[CAF 2006 ]])</f>
        <v>67.468847011939843</v>
      </c>
      <c r="D69" s="43">
        <f>Tabela2[[#This Row],[CAF 2002]]*5/3</f>
        <v>4.4306681567375694</v>
      </c>
    </row>
    <row r="71" spans="1:4" ht="30">
      <c r="A71" s="36" t="s">
        <v>116</v>
      </c>
    </row>
    <row r="76" spans="1:4" ht="38.25">
      <c r="A76" s="41" t="s">
        <v>0</v>
      </c>
      <c r="B76" s="42" t="s">
        <v>97</v>
      </c>
      <c r="C76" s="42" t="s">
        <v>96</v>
      </c>
      <c r="D76" s="42" t="s">
        <v>118</v>
      </c>
    </row>
    <row r="77" spans="1:4">
      <c r="A77" s="39" t="s">
        <v>99</v>
      </c>
      <c r="B77" s="37">
        <v>2.7789473684210528</v>
      </c>
      <c r="C77" s="37">
        <f>B77*100/3</f>
        <v>92.631578947368425</v>
      </c>
      <c r="D77" s="29">
        <f>Tabela24[[#This Row],[CAF 2002]]*5/3</f>
        <v>4.6315789473684212</v>
      </c>
    </row>
    <row r="78" spans="1:4">
      <c r="A78" s="40" t="s">
        <v>100</v>
      </c>
      <c r="B78" s="38">
        <v>2.8020833333333335</v>
      </c>
      <c r="C78" s="37">
        <f t="shared" ref="C78:C92" si="2">B78*100/5</f>
        <v>56.041666666666671</v>
      </c>
      <c r="D78" s="29">
        <f>Tabela24[[#This Row],[CAF 2002]]*5/3</f>
        <v>4.6701388888888893</v>
      </c>
    </row>
    <row r="79" spans="1:4">
      <c r="A79" s="40" t="s">
        <v>101</v>
      </c>
      <c r="B79" s="37">
        <v>2.7083333333333335</v>
      </c>
      <c r="C79" s="37">
        <f t="shared" si="2"/>
        <v>54.166666666666671</v>
      </c>
      <c r="D79" s="29">
        <f>Tabela24[[#This Row],[CAF 2002]]*5/3</f>
        <v>4.5138888888888893</v>
      </c>
    </row>
    <row r="80" spans="1:4">
      <c r="A80" s="40" t="s">
        <v>102</v>
      </c>
      <c r="B80" s="38">
        <v>2.7604166666666665</v>
      </c>
      <c r="C80" s="37">
        <f t="shared" si="2"/>
        <v>55.208333333333329</v>
      </c>
      <c r="D80" s="29">
        <f>Tabela24[[#This Row],[CAF 2002]]*5/3</f>
        <v>4.6006944444444438</v>
      </c>
    </row>
    <row r="81" spans="1:4">
      <c r="A81" s="40" t="s">
        <v>103</v>
      </c>
      <c r="B81" s="37">
        <v>2.875</v>
      </c>
      <c r="C81" s="37">
        <f t="shared" si="2"/>
        <v>57.5</v>
      </c>
      <c r="D81" s="29">
        <f>Tabela24[[#This Row],[CAF 2002]]*5/3</f>
        <v>4.791666666666667</v>
      </c>
    </row>
    <row r="82" spans="1:4">
      <c r="A82" s="40" t="s">
        <v>104</v>
      </c>
      <c r="B82" s="38">
        <v>2.6210526315789475</v>
      </c>
      <c r="C82" s="37">
        <f t="shared" si="2"/>
        <v>52.421052631578945</v>
      </c>
      <c r="D82" s="29">
        <f>Tabela24[[#This Row],[CAF 2002]]*5/3</f>
        <v>4.3684210526315796</v>
      </c>
    </row>
    <row r="83" spans="1:4">
      <c r="A83" s="40" t="s">
        <v>105</v>
      </c>
      <c r="B83" s="37">
        <v>2.9042553191489362</v>
      </c>
      <c r="C83" s="37">
        <f t="shared" si="2"/>
        <v>58.085106382978722</v>
      </c>
      <c r="D83" s="29">
        <f>Tabela24[[#This Row],[CAF 2002]]*5/3</f>
        <v>4.8404255319148932</v>
      </c>
    </row>
    <row r="84" spans="1:4">
      <c r="A84" s="40" t="s">
        <v>106</v>
      </c>
      <c r="B84" s="38">
        <v>2.6774193548387095</v>
      </c>
      <c r="C84" s="37">
        <f t="shared" si="2"/>
        <v>53.548387096774192</v>
      </c>
      <c r="D84" s="29">
        <f>Tabela24[[#This Row],[CAF 2002]]*5/3</f>
        <v>4.4623655913978491</v>
      </c>
    </row>
    <row r="85" spans="1:4">
      <c r="A85" s="40" t="s">
        <v>107</v>
      </c>
      <c r="B85" s="37">
        <v>2.7204301075268815</v>
      </c>
      <c r="C85" s="37">
        <f t="shared" si="2"/>
        <v>54.408602150537625</v>
      </c>
      <c r="D85" s="29">
        <f>Tabela24[[#This Row],[CAF 2002]]*5/3</f>
        <v>4.5340501792114694</v>
      </c>
    </row>
    <row r="86" spans="1:4">
      <c r="A86" s="40" t="s">
        <v>108</v>
      </c>
      <c r="B86" s="38">
        <v>2.7391304347826089</v>
      </c>
      <c r="C86" s="37">
        <f t="shared" si="2"/>
        <v>54.782608695652172</v>
      </c>
      <c r="D86" s="29">
        <f>Tabela24[[#This Row],[CAF 2002]]*5/3</f>
        <v>4.5652173913043486</v>
      </c>
    </row>
    <row r="87" spans="1:4">
      <c r="A87" s="40" t="s">
        <v>109</v>
      </c>
      <c r="B87" s="38">
        <v>2.8888888888888888</v>
      </c>
      <c r="C87" s="37">
        <f t="shared" si="2"/>
        <v>57.777777777777771</v>
      </c>
      <c r="D87" s="29">
        <f>Tabela24[[#This Row],[CAF 2002]]*5/3</f>
        <v>4.8148148148148149</v>
      </c>
    </row>
    <row r="88" spans="1:4">
      <c r="A88" s="40" t="s">
        <v>110</v>
      </c>
      <c r="B88" s="38">
        <v>2.795698924731183</v>
      </c>
      <c r="C88" s="37">
        <f t="shared" si="2"/>
        <v>55.913978494623656</v>
      </c>
      <c r="D88" s="29">
        <f>Tabela24[[#This Row],[CAF 2002]]*5/3</f>
        <v>4.6594982078853056</v>
      </c>
    </row>
    <row r="89" spans="1:4">
      <c r="A89" s="40" t="s">
        <v>111</v>
      </c>
      <c r="B89" s="38">
        <v>2.8723404255319149</v>
      </c>
      <c r="C89" s="37">
        <f t="shared" si="2"/>
        <v>57.446808510638299</v>
      </c>
      <c r="D89" s="29">
        <f>Tabela24[[#This Row],[CAF 2002]]*5/3</f>
        <v>4.7872340425531918</v>
      </c>
    </row>
    <row r="90" spans="1:4">
      <c r="A90" s="40" t="s">
        <v>112</v>
      </c>
      <c r="B90" s="38">
        <v>2.6021505376344085</v>
      </c>
      <c r="C90" s="37">
        <f t="shared" si="2"/>
        <v>52.043010752688168</v>
      </c>
      <c r="D90" s="29">
        <f>Tabela24[[#This Row],[CAF 2002]]*5/3</f>
        <v>4.3369175627240137</v>
      </c>
    </row>
    <row r="91" spans="1:4">
      <c r="A91" s="40" t="s">
        <v>113</v>
      </c>
      <c r="B91" s="38">
        <v>2.7096774193548385</v>
      </c>
      <c r="C91" s="37">
        <f t="shared" si="2"/>
        <v>54.193548387096769</v>
      </c>
      <c r="D91" s="29">
        <f>Tabela24[[#This Row],[CAF 2002]]*5/3</f>
        <v>4.5161290322580641</v>
      </c>
    </row>
    <row r="92" spans="1:4">
      <c r="A92" s="40" t="s">
        <v>114</v>
      </c>
      <c r="B92" s="38">
        <v>2.817204301075269</v>
      </c>
      <c r="C92" s="37">
        <f t="shared" si="2"/>
        <v>56.344086021505383</v>
      </c>
      <c r="D92" s="29">
        <f>Tabela24[[#This Row],[CAF 2002]]*5/3</f>
        <v>4.6953405017921144</v>
      </c>
    </row>
    <row r="93" spans="1:4">
      <c r="A93" s="34" t="s">
        <v>119</v>
      </c>
      <c r="B93" s="35">
        <f>AVERAGE(B77:B92)</f>
        <v>2.7670643154279362</v>
      </c>
      <c r="C93" s="35">
        <f>AVERAGE(Tabela1[[CAF 2006 ]])</f>
        <v>67.468847011939843</v>
      </c>
      <c r="D93" s="43">
        <f>Tabela24[[#This Row],[CAF 2002]]*5/3</f>
        <v>4.6117738590465605</v>
      </c>
    </row>
  </sheetData>
  <pageMargins left="0.7" right="0.7" top="0.75" bottom="0.75" header="0.3" footer="0.3"/>
  <pageSetup paperSize="9" orientation="landscape"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dimension ref="A4:C101"/>
  <sheetViews>
    <sheetView view="pageLayout" topLeftCell="A55" zoomScaleNormal="100" workbookViewId="0">
      <selection activeCell="A2" sqref="A2:XFD24"/>
    </sheetView>
  </sheetViews>
  <sheetFormatPr defaultRowHeight="15"/>
  <cols>
    <col min="1" max="1" width="52.140625" customWidth="1"/>
    <col min="2" max="2" width="10.28515625" customWidth="1"/>
    <col min="3" max="3" width="9.5703125" customWidth="1"/>
  </cols>
  <sheetData>
    <row r="4" spans="1:3" ht="25.5">
      <c r="A4" s="1" t="s">
        <v>0</v>
      </c>
      <c r="B4" s="2" t="s">
        <v>1</v>
      </c>
      <c r="C4" s="2" t="s">
        <v>2</v>
      </c>
    </row>
    <row r="5" spans="1:3" ht="36.75">
      <c r="A5" s="23" t="s">
        <v>19</v>
      </c>
      <c r="B5" s="3">
        <v>2.8461538461538463</v>
      </c>
      <c r="C5" s="3">
        <f>B5*100/5</f>
        <v>56.923076923076927</v>
      </c>
    </row>
    <row r="6" spans="1:3" ht="36.75">
      <c r="A6" s="23" t="s">
        <v>20</v>
      </c>
      <c r="B6" s="4">
        <v>3.0256410256410255</v>
      </c>
      <c r="C6" s="3">
        <f t="shared" ref="C6:C35" si="0">B6*100/5</f>
        <v>60.512820512820511</v>
      </c>
    </row>
    <row r="7" spans="1:3" ht="24.75">
      <c r="A7" s="23" t="s">
        <v>21</v>
      </c>
      <c r="B7" s="3">
        <v>2.8974358974358974</v>
      </c>
      <c r="C7" s="3">
        <f t="shared" si="0"/>
        <v>57.948717948717942</v>
      </c>
    </row>
    <row r="8" spans="1:3" ht="24.75">
      <c r="A8" s="23" t="s">
        <v>22</v>
      </c>
      <c r="B8" s="4">
        <v>3.7179487179487181</v>
      </c>
      <c r="C8" s="3">
        <f t="shared" si="0"/>
        <v>74.358974358974365</v>
      </c>
    </row>
    <row r="9" spans="1:3" ht="24.75">
      <c r="A9" s="23" t="s">
        <v>23</v>
      </c>
      <c r="B9" s="3">
        <v>3.1282051282051282</v>
      </c>
      <c r="C9" s="3">
        <f t="shared" si="0"/>
        <v>62.564102564102562</v>
      </c>
    </row>
    <row r="10" spans="1:3" ht="24.75">
      <c r="A10" s="23" t="s">
        <v>24</v>
      </c>
      <c r="B10" s="4">
        <v>4.2307692307692308</v>
      </c>
      <c r="C10" s="3">
        <f t="shared" si="0"/>
        <v>84.615384615384613</v>
      </c>
    </row>
    <row r="11" spans="1:3">
      <c r="A11" s="23" t="s">
        <v>25</v>
      </c>
      <c r="B11" s="3">
        <v>4.1794871794871797</v>
      </c>
      <c r="C11" s="3">
        <f t="shared" si="0"/>
        <v>83.589743589743591</v>
      </c>
    </row>
    <row r="12" spans="1:3" ht="24.75">
      <c r="A12" s="23" t="s">
        <v>26</v>
      </c>
      <c r="B12" s="4">
        <v>3.7692307692307692</v>
      </c>
      <c r="C12" s="3">
        <f t="shared" si="0"/>
        <v>75.384615384615387</v>
      </c>
    </row>
    <row r="13" spans="1:3">
      <c r="A13" s="23" t="s">
        <v>27</v>
      </c>
      <c r="B13" s="3">
        <v>4.3589743589743586</v>
      </c>
      <c r="C13" s="3">
        <f t="shared" si="0"/>
        <v>87.179487179487168</v>
      </c>
    </row>
    <row r="14" spans="1:3" ht="36.75">
      <c r="A14" s="23" t="s">
        <v>28</v>
      </c>
      <c r="B14" s="4">
        <v>3.5641025641025643</v>
      </c>
      <c r="C14" s="3">
        <f t="shared" si="0"/>
        <v>71.282051282051285</v>
      </c>
    </row>
    <row r="15" spans="1:3" ht="36.75">
      <c r="A15" s="23" t="s">
        <v>29</v>
      </c>
      <c r="B15" s="4">
        <v>3.9230769230769229</v>
      </c>
      <c r="C15" s="3">
        <f t="shared" si="0"/>
        <v>78.461538461538453</v>
      </c>
    </row>
    <row r="16" spans="1:3">
      <c r="A16" s="23" t="s">
        <v>30</v>
      </c>
      <c r="B16" s="4">
        <v>3.5897435897435899</v>
      </c>
      <c r="C16" s="3">
        <f t="shared" si="0"/>
        <v>71.794871794871796</v>
      </c>
    </row>
    <row r="17" spans="1:3" ht="24.75">
      <c r="A17" s="23" t="s">
        <v>31</v>
      </c>
      <c r="B17" s="4">
        <v>3.4358974358974357</v>
      </c>
      <c r="C17" s="3">
        <f t="shared" si="0"/>
        <v>68.717948717948715</v>
      </c>
    </row>
    <row r="18" spans="1:3" ht="24.75">
      <c r="A18" s="23" t="s">
        <v>32</v>
      </c>
      <c r="B18" s="4">
        <v>2.0256410256410255</v>
      </c>
      <c r="C18" s="3">
        <f t="shared" si="0"/>
        <v>40.512820512820511</v>
      </c>
    </row>
    <row r="19" spans="1:3" ht="24.75">
      <c r="A19" s="23" t="s">
        <v>33</v>
      </c>
      <c r="B19" s="4">
        <v>3.1282051282051282</v>
      </c>
      <c r="C19" s="3">
        <f t="shared" si="0"/>
        <v>62.564102564102562</v>
      </c>
    </row>
    <row r="20" spans="1:3" ht="36.75">
      <c r="A20" s="23" t="s">
        <v>34</v>
      </c>
      <c r="B20" s="4">
        <v>3.0769230769230771</v>
      </c>
      <c r="C20" s="3">
        <f t="shared" si="0"/>
        <v>61.538461538461547</v>
      </c>
    </row>
    <row r="21" spans="1:3" ht="24.75">
      <c r="A21" s="23" t="s">
        <v>35</v>
      </c>
      <c r="B21" s="4">
        <v>3.4871794871794872</v>
      </c>
      <c r="C21" s="3">
        <f t="shared" si="0"/>
        <v>69.743589743589752</v>
      </c>
    </row>
    <row r="22" spans="1:3" ht="24.75">
      <c r="A22" s="23" t="s">
        <v>36</v>
      </c>
      <c r="B22" s="4">
        <v>4.0769230769230766</v>
      </c>
      <c r="C22" s="3">
        <f t="shared" si="0"/>
        <v>81.538461538461533</v>
      </c>
    </row>
    <row r="23" spans="1:3" ht="24.75">
      <c r="A23" s="23" t="s">
        <v>37</v>
      </c>
      <c r="B23" s="4">
        <v>3.9230769230769229</v>
      </c>
      <c r="C23" s="3">
        <f t="shared" si="0"/>
        <v>78.461538461538453</v>
      </c>
    </row>
    <row r="24" spans="1:3" ht="36.75">
      <c r="A24" s="23" t="s">
        <v>38</v>
      </c>
      <c r="B24" s="3">
        <v>3.7692307692307692</v>
      </c>
      <c r="C24" s="3">
        <f t="shared" si="0"/>
        <v>75.384615384615387</v>
      </c>
    </row>
    <row r="25" spans="1:3">
      <c r="A25" s="23" t="s">
        <v>39</v>
      </c>
      <c r="B25" s="4">
        <v>3.358974358974359</v>
      </c>
      <c r="C25" s="3">
        <f t="shared" si="0"/>
        <v>67.179487179487182</v>
      </c>
    </row>
    <row r="26" spans="1:3" ht="24.75">
      <c r="A26" s="23" t="s">
        <v>40</v>
      </c>
      <c r="B26" s="4">
        <v>3.6153846153846154</v>
      </c>
      <c r="C26" s="3">
        <f t="shared" si="0"/>
        <v>72.307692307692307</v>
      </c>
    </row>
    <row r="27" spans="1:3" ht="36.75">
      <c r="A27" s="23" t="s">
        <v>41</v>
      </c>
      <c r="B27" s="4">
        <v>2.9230769230769229</v>
      </c>
      <c r="C27" s="3">
        <f t="shared" si="0"/>
        <v>58.461538461538453</v>
      </c>
    </row>
    <row r="28" spans="1:3" ht="24.75">
      <c r="A28" s="23" t="s">
        <v>42</v>
      </c>
      <c r="B28" s="4">
        <v>1.1025641025641026</v>
      </c>
      <c r="C28" s="3">
        <f t="shared" si="0"/>
        <v>22.051282051282051</v>
      </c>
    </row>
    <row r="29" spans="1:3">
      <c r="A29" s="23" t="s">
        <v>43</v>
      </c>
      <c r="B29" s="4">
        <v>4.2820512820512819</v>
      </c>
      <c r="C29" s="3">
        <f t="shared" si="0"/>
        <v>85.641025641025635</v>
      </c>
    </row>
    <row r="30" spans="1:3">
      <c r="A30" s="23" t="s">
        <v>44</v>
      </c>
      <c r="B30" s="4">
        <v>4.1794871794871797</v>
      </c>
      <c r="C30" s="3">
        <f t="shared" si="0"/>
        <v>83.589743589743591</v>
      </c>
    </row>
    <row r="31" spans="1:3" ht="24.75">
      <c r="A31" s="23" t="s">
        <v>45</v>
      </c>
      <c r="B31" s="4">
        <v>3.1282051282051282</v>
      </c>
      <c r="C31" s="3">
        <f t="shared" si="0"/>
        <v>62.564102564102562</v>
      </c>
    </row>
    <row r="32" spans="1:3" ht="24.75">
      <c r="A32" s="23" t="s">
        <v>46</v>
      </c>
      <c r="B32" s="4">
        <v>3.641025641025641</v>
      </c>
      <c r="C32" s="3">
        <f t="shared" si="0"/>
        <v>72.820512820512818</v>
      </c>
    </row>
    <row r="33" spans="1:3">
      <c r="A33" s="23" t="s">
        <v>47</v>
      </c>
      <c r="B33" s="4">
        <v>3.8461538461538463</v>
      </c>
      <c r="C33" s="3">
        <f t="shared" si="0"/>
        <v>76.923076923076934</v>
      </c>
    </row>
    <row r="34" spans="1:3" ht="24.75">
      <c r="A34" s="23" t="s">
        <v>48</v>
      </c>
      <c r="B34" s="4">
        <v>3.2051282051282053</v>
      </c>
      <c r="C34" s="3">
        <f t="shared" si="0"/>
        <v>64.102564102564116</v>
      </c>
    </row>
    <row r="35" spans="1:3">
      <c r="A35" s="24" t="s">
        <v>49</v>
      </c>
      <c r="B35" s="5">
        <f>AVERAGE(B5:B34)</f>
        <v>3.4478632478632476</v>
      </c>
      <c r="C35" s="6">
        <f t="shared" si="0"/>
        <v>68.957264957264954</v>
      </c>
    </row>
    <row r="37" spans="1:3" ht="25.5">
      <c r="A37" s="1" t="s">
        <v>0</v>
      </c>
      <c r="B37" s="2" t="s">
        <v>1</v>
      </c>
      <c r="C37" s="2" t="s">
        <v>2</v>
      </c>
    </row>
    <row r="38" spans="1:3" ht="36.75">
      <c r="A38" s="23" t="s">
        <v>19</v>
      </c>
      <c r="B38" s="3">
        <v>2.7719298245614037</v>
      </c>
      <c r="C38" s="3">
        <f>B38*100/5</f>
        <v>55.438596491228076</v>
      </c>
    </row>
    <row r="39" spans="1:3" ht="36.75">
      <c r="A39" s="23" t="s">
        <v>20</v>
      </c>
      <c r="B39" s="4">
        <v>3.0526315789473686</v>
      </c>
      <c r="C39" s="3">
        <f t="shared" ref="C39:C68" si="1">B39*100/5</f>
        <v>61.052631578947377</v>
      </c>
    </row>
    <row r="40" spans="1:3" ht="24.75">
      <c r="A40" s="23" t="s">
        <v>21</v>
      </c>
      <c r="B40" s="3">
        <v>2.9824561403508771</v>
      </c>
      <c r="C40" s="3">
        <f t="shared" si="1"/>
        <v>59.649122807017548</v>
      </c>
    </row>
    <row r="41" spans="1:3" ht="24.75">
      <c r="A41" s="23" t="s">
        <v>22</v>
      </c>
      <c r="B41" s="4">
        <v>3.192982456140351</v>
      </c>
      <c r="C41" s="3">
        <f t="shared" si="1"/>
        <v>63.859649122807028</v>
      </c>
    </row>
    <row r="42" spans="1:3" ht="24.75">
      <c r="A42" s="23" t="s">
        <v>23</v>
      </c>
      <c r="B42" s="3">
        <v>2.7192982456140351</v>
      </c>
      <c r="C42" s="3">
        <f t="shared" si="1"/>
        <v>54.385964912280699</v>
      </c>
    </row>
    <row r="43" spans="1:3" ht="24.75">
      <c r="A43" s="23" t="s">
        <v>24</v>
      </c>
      <c r="B43" s="4">
        <v>3.807017543859649</v>
      </c>
      <c r="C43" s="3">
        <f t="shared" si="1"/>
        <v>76.140350877192972</v>
      </c>
    </row>
    <row r="44" spans="1:3">
      <c r="A44" s="23" t="s">
        <v>25</v>
      </c>
      <c r="B44" s="3">
        <v>4.1228070175438596</v>
      </c>
      <c r="C44" s="3">
        <f t="shared" si="1"/>
        <v>82.456140350877192</v>
      </c>
    </row>
    <row r="45" spans="1:3" ht="24.75">
      <c r="A45" s="23" t="s">
        <v>26</v>
      </c>
      <c r="B45" s="4">
        <v>3.0350877192982457</v>
      </c>
      <c r="C45" s="3">
        <f t="shared" si="1"/>
        <v>60.701754385964911</v>
      </c>
    </row>
    <row r="46" spans="1:3">
      <c r="A46" s="23" t="s">
        <v>27</v>
      </c>
      <c r="B46" s="3">
        <v>3.7192982456140351</v>
      </c>
      <c r="C46" s="3">
        <f t="shared" si="1"/>
        <v>74.385964912280699</v>
      </c>
    </row>
    <row r="47" spans="1:3" ht="36.75">
      <c r="A47" s="23" t="s">
        <v>28</v>
      </c>
      <c r="B47" s="4">
        <v>3.4210526315789473</v>
      </c>
      <c r="C47" s="3">
        <f t="shared" si="1"/>
        <v>68.421052631578945</v>
      </c>
    </row>
    <row r="48" spans="1:3" ht="36.75">
      <c r="A48" s="23" t="s">
        <v>29</v>
      </c>
      <c r="B48" s="4">
        <v>3.8947368421052633</v>
      </c>
      <c r="C48" s="3">
        <f t="shared" si="1"/>
        <v>77.89473684210526</v>
      </c>
    </row>
    <row r="49" spans="1:3">
      <c r="A49" s="23" t="s">
        <v>30</v>
      </c>
      <c r="B49" s="4">
        <v>3.3508771929824563</v>
      </c>
      <c r="C49" s="3">
        <f t="shared" si="1"/>
        <v>67.017543859649123</v>
      </c>
    </row>
    <row r="50" spans="1:3" ht="24.75">
      <c r="A50" s="23" t="s">
        <v>31</v>
      </c>
      <c r="B50" s="4">
        <v>3.263157894736842</v>
      </c>
      <c r="C50" s="3">
        <f t="shared" si="1"/>
        <v>65.26315789473685</v>
      </c>
    </row>
    <row r="51" spans="1:3" ht="24.75">
      <c r="A51" s="23" t="s">
        <v>32</v>
      </c>
      <c r="B51" s="4">
        <v>2.6842105263157894</v>
      </c>
      <c r="C51" s="3">
        <f t="shared" si="1"/>
        <v>53.684210526315795</v>
      </c>
    </row>
    <row r="52" spans="1:3" ht="24.75">
      <c r="A52" s="23" t="s">
        <v>33</v>
      </c>
      <c r="B52" s="4">
        <v>4.1228070175438596</v>
      </c>
      <c r="C52" s="3">
        <f t="shared" si="1"/>
        <v>82.456140350877192</v>
      </c>
    </row>
    <row r="53" spans="1:3" ht="36.75">
      <c r="A53" s="23" t="s">
        <v>34</v>
      </c>
      <c r="B53" s="4">
        <v>3.1403508771929824</v>
      </c>
      <c r="C53" s="3">
        <f t="shared" si="1"/>
        <v>62.807017543859651</v>
      </c>
    </row>
    <row r="54" spans="1:3" ht="24.75">
      <c r="A54" s="23" t="s">
        <v>35</v>
      </c>
      <c r="B54" s="4">
        <v>3.2807017543859649</v>
      </c>
      <c r="C54" s="3">
        <f t="shared" si="1"/>
        <v>65.614035087719301</v>
      </c>
    </row>
    <row r="55" spans="1:3" ht="24.75">
      <c r="A55" s="23" t="s">
        <v>36</v>
      </c>
      <c r="B55" s="4">
        <v>3.9298245614035086</v>
      </c>
      <c r="C55" s="3">
        <f t="shared" si="1"/>
        <v>78.596491228070164</v>
      </c>
    </row>
    <row r="56" spans="1:3" ht="24.75">
      <c r="A56" s="23" t="s">
        <v>37</v>
      </c>
      <c r="B56" s="4">
        <v>3.4736842105263159</v>
      </c>
      <c r="C56" s="3">
        <f t="shared" si="1"/>
        <v>69.473684210526329</v>
      </c>
    </row>
    <row r="57" spans="1:3" ht="36.75">
      <c r="A57" s="23" t="s">
        <v>38</v>
      </c>
      <c r="B57" s="3">
        <v>3.6140350877192984</v>
      </c>
      <c r="C57" s="3">
        <f t="shared" si="1"/>
        <v>72.280701754385973</v>
      </c>
    </row>
    <row r="58" spans="1:3">
      <c r="A58" s="23" t="s">
        <v>39</v>
      </c>
      <c r="B58" s="4">
        <v>3.3684210526315788</v>
      </c>
      <c r="C58" s="3">
        <f t="shared" si="1"/>
        <v>67.368421052631575</v>
      </c>
    </row>
    <row r="59" spans="1:3" ht="24.75">
      <c r="A59" s="23" t="s">
        <v>40</v>
      </c>
      <c r="B59" s="4">
        <v>3.6842105263157894</v>
      </c>
      <c r="C59" s="3">
        <f t="shared" si="1"/>
        <v>73.684210526315795</v>
      </c>
    </row>
    <row r="60" spans="1:3" ht="36.75">
      <c r="A60" s="23" t="s">
        <v>41</v>
      </c>
      <c r="B60" s="4">
        <v>2.6491228070175437</v>
      </c>
      <c r="C60" s="3">
        <f t="shared" si="1"/>
        <v>52.98245614035087</v>
      </c>
    </row>
    <row r="61" spans="1:3" ht="24.75">
      <c r="A61" s="23" t="s">
        <v>42</v>
      </c>
      <c r="B61" s="4">
        <v>1.5087719298245614</v>
      </c>
      <c r="C61" s="3">
        <f t="shared" si="1"/>
        <v>30.175438596491226</v>
      </c>
    </row>
    <row r="62" spans="1:3">
      <c r="A62" s="23" t="s">
        <v>43</v>
      </c>
      <c r="B62" s="4">
        <v>3.8596491228070176</v>
      </c>
      <c r="C62" s="3">
        <f t="shared" si="1"/>
        <v>77.192982456140356</v>
      </c>
    </row>
    <row r="63" spans="1:3">
      <c r="A63" s="23" t="s">
        <v>44</v>
      </c>
      <c r="B63" s="4">
        <v>3.7192982456140351</v>
      </c>
      <c r="C63" s="3">
        <f t="shared" si="1"/>
        <v>74.385964912280699</v>
      </c>
    </row>
    <row r="64" spans="1:3" ht="24.75">
      <c r="A64" s="23" t="s">
        <v>45</v>
      </c>
      <c r="B64" s="4">
        <v>3.0877192982456139</v>
      </c>
      <c r="C64" s="3">
        <f t="shared" si="1"/>
        <v>61.754385964912274</v>
      </c>
    </row>
    <row r="65" spans="1:3" ht="24.75">
      <c r="A65" s="23" t="s">
        <v>46</v>
      </c>
      <c r="B65" s="4">
        <v>3.7894736842105261</v>
      </c>
      <c r="C65" s="3">
        <f t="shared" si="1"/>
        <v>75.78947368421052</v>
      </c>
    </row>
    <row r="66" spans="1:3">
      <c r="A66" s="23" t="s">
        <v>47</v>
      </c>
      <c r="B66" s="4">
        <v>3.8596491228070176</v>
      </c>
      <c r="C66" s="3">
        <f t="shared" si="1"/>
        <v>77.192982456140356</v>
      </c>
    </row>
    <row r="67" spans="1:3" ht="24.75">
      <c r="A67" s="23" t="s">
        <v>48</v>
      </c>
      <c r="B67" s="4">
        <v>3.2456140350877192</v>
      </c>
      <c r="C67" s="3">
        <f t="shared" si="1"/>
        <v>64.912280701754383</v>
      </c>
    </row>
    <row r="68" spans="1:3">
      <c r="A68" s="24" t="s">
        <v>50</v>
      </c>
      <c r="B68" s="5">
        <f>AVERAGE(B38:B67)</f>
        <v>3.3450292397660824</v>
      </c>
      <c r="C68" s="6">
        <f t="shared" si="1"/>
        <v>66.900584795321649</v>
      </c>
    </row>
    <row r="70" spans="1:3" ht="25.5">
      <c r="A70" s="1" t="s">
        <v>0</v>
      </c>
      <c r="B70" s="2" t="s">
        <v>1</v>
      </c>
      <c r="C70" s="2" t="s">
        <v>2</v>
      </c>
    </row>
    <row r="71" spans="1:3" ht="36.75">
      <c r="A71" s="23" t="s">
        <v>19</v>
      </c>
      <c r="B71" s="3">
        <v>3.2195121951219514</v>
      </c>
      <c r="C71" s="3">
        <f>B71*100/5</f>
        <v>64.390243902439039</v>
      </c>
    </row>
    <row r="72" spans="1:3" ht="36.75">
      <c r="A72" s="23" t="s">
        <v>20</v>
      </c>
      <c r="B72" s="4">
        <v>3.4634146341463414</v>
      </c>
      <c r="C72" s="3">
        <f t="shared" ref="C72:C101" si="2">B72*100/5</f>
        <v>69.268292682926827</v>
      </c>
    </row>
    <row r="73" spans="1:3" ht="24.75">
      <c r="A73" s="23" t="s">
        <v>21</v>
      </c>
      <c r="B73" s="3">
        <v>3.3902439024390243</v>
      </c>
      <c r="C73" s="3">
        <f t="shared" si="2"/>
        <v>67.804878048780481</v>
      </c>
    </row>
    <row r="74" spans="1:3" ht="24.75">
      <c r="A74" s="23" t="s">
        <v>22</v>
      </c>
      <c r="B74" s="4">
        <v>3.6707317073170733</v>
      </c>
      <c r="C74" s="3">
        <f t="shared" si="2"/>
        <v>73.414634146341456</v>
      </c>
    </row>
    <row r="75" spans="1:3" ht="24.75">
      <c r="A75" s="23" t="s">
        <v>23</v>
      </c>
      <c r="B75" s="3">
        <v>3.2926829268292681</v>
      </c>
      <c r="C75" s="3">
        <f t="shared" si="2"/>
        <v>65.853658536585357</v>
      </c>
    </row>
    <row r="76" spans="1:3" ht="24.75">
      <c r="A76" s="23" t="s">
        <v>24</v>
      </c>
      <c r="B76" s="4">
        <v>3.8780487804878048</v>
      </c>
      <c r="C76" s="3">
        <f t="shared" si="2"/>
        <v>77.560975609756099</v>
      </c>
    </row>
    <row r="77" spans="1:3">
      <c r="A77" s="23" t="s">
        <v>25</v>
      </c>
      <c r="B77" s="3">
        <v>4.0731707317073171</v>
      </c>
      <c r="C77" s="3">
        <f t="shared" si="2"/>
        <v>81.463414634146346</v>
      </c>
    </row>
    <row r="78" spans="1:3" ht="24.75">
      <c r="A78" s="23" t="s">
        <v>26</v>
      </c>
      <c r="B78" s="4">
        <v>3.475609756097561</v>
      </c>
      <c r="C78" s="3">
        <f t="shared" si="2"/>
        <v>69.512195121951223</v>
      </c>
    </row>
    <row r="79" spans="1:3">
      <c r="A79" s="23" t="s">
        <v>27</v>
      </c>
      <c r="B79" s="3">
        <v>4.2073170731707314</v>
      </c>
      <c r="C79" s="3">
        <f t="shared" si="2"/>
        <v>84.146341463414629</v>
      </c>
    </row>
    <row r="80" spans="1:3" ht="36.75">
      <c r="A80" s="23" t="s">
        <v>28</v>
      </c>
      <c r="B80" s="4">
        <v>3.7195121951219514</v>
      </c>
      <c r="C80" s="3">
        <f t="shared" si="2"/>
        <v>74.390243902439039</v>
      </c>
    </row>
    <row r="81" spans="1:3" ht="36.75">
      <c r="A81" s="23" t="s">
        <v>29</v>
      </c>
      <c r="B81" s="4">
        <v>4.2560975609756095</v>
      </c>
      <c r="C81" s="3">
        <f t="shared" si="2"/>
        <v>85.121951219512184</v>
      </c>
    </row>
    <row r="82" spans="1:3">
      <c r="A82" s="23" t="s">
        <v>30</v>
      </c>
      <c r="B82" s="4">
        <v>3.4268292682926829</v>
      </c>
      <c r="C82" s="3">
        <f t="shared" si="2"/>
        <v>68.536585365853654</v>
      </c>
    </row>
    <row r="83" spans="1:3" ht="24.75">
      <c r="A83" s="23" t="s">
        <v>31</v>
      </c>
      <c r="B83" s="4">
        <v>3.8780487804878048</v>
      </c>
      <c r="C83" s="3">
        <f t="shared" si="2"/>
        <v>77.560975609756099</v>
      </c>
    </row>
    <row r="84" spans="1:3" ht="24.75">
      <c r="A84" s="23" t="s">
        <v>32</v>
      </c>
      <c r="B84" s="4">
        <v>2.4390243902439024</v>
      </c>
      <c r="C84" s="3">
        <f t="shared" si="2"/>
        <v>48.780487804878049</v>
      </c>
    </row>
    <row r="85" spans="1:3" ht="24.75">
      <c r="A85" s="23" t="s">
        <v>33</v>
      </c>
      <c r="B85" s="4">
        <v>4.3658536585365857</v>
      </c>
      <c r="C85" s="3">
        <f t="shared" si="2"/>
        <v>87.317073170731717</v>
      </c>
    </row>
    <row r="86" spans="1:3" ht="36.75">
      <c r="A86" s="23" t="s">
        <v>34</v>
      </c>
      <c r="B86" s="4">
        <v>3.8414634146341462</v>
      </c>
      <c r="C86" s="3">
        <f t="shared" si="2"/>
        <v>76.829268292682926</v>
      </c>
    </row>
    <row r="87" spans="1:3" ht="24.75">
      <c r="A87" s="23" t="s">
        <v>35</v>
      </c>
      <c r="B87" s="4">
        <v>3.7439024390243905</v>
      </c>
      <c r="C87" s="3">
        <f t="shared" si="2"/>
        <v>74.878048780487816</v>
      </c>
    </row>
    <row r="88" spans="1:3" ht="24.75">
      <c r="A88" s="23" t="s">
        <v>36</v>
      </c>
      <c r="B88" s="4">
        <v>4</v>
      </c>
      <c r="C88" s="3">
        <f t="shared" si="2"/>
        <v>80</v>
      </c>
    </row>
    <row r="89" spans="1:3" ht="24.75">
      <c r="A89" s="23" t="s">
        <v>37</v>
      </c>
      <c r="B89" s="4">
        <v>3.7926829268292681</v>
      </c>
      <c r="C89" s="3">
        <f t="shared" si="2"/>
        <v>75.853658536585357</v>
      </c>
    </row>
    <row r="90" spans="1:3" ht="36.75">
      <c r="A90" s="23" t="s">
        <v>38</v>
      </c>
      <c r="B90" s="3">
        <v>3.9512195121951219</v>
      </c>
      <c r="C90" s="3">
        <f t="shared" si="2"/>
        <v>79.024390243902445</v>
      </c>
    </row>
    <row r="91" spans="1:3">
      <c r="A91" s="23" t="s">
        <v>39</v>
      </c>
      <c r="B91" s="4">
        <v>4.0365853658536581</v>
      </c>
      <c r="C91" s="3">
        <f t="shared" si="2"/>
        <v>80.731707317073159</v>
      </c>
    </row>
    <row r="92" spans="1:3" ht="24.75">
      <c r="A92" s="23" t="s">
        <v>40</v>
      </c>
      <c r="B92" s="4">
        <v>3.9512195121951219</v>
      </c>
      <c r="C92" s="3">
        <f t="shared" si="2"/>
        <v>79.024390243902445</v>
      </c>
    </row>
    <row r="93" spans="1:3" ht="36.75">
      <c r="A93" s="23" t="s">
        <v>41</v>
      </c>
      <c r="B93" s="4">
        <v>3.3414634146341462</v>
      </c>
      <c r="C93" s="3">
        <f t="shared" si="2"/>
        <v>66.829268292682926</v>
      </c>
    </row>
    <row r="94" spans="1:3" ht="24.75">
      <c r="A94" s="23" t="s">
        <v>42</v>
      </c>
      <c r="B94" s="4">
        <v>2.6707317073170733</v>
      </c>
      <c r="C94" s="3">
        <f t="shared" si="2"/>
        <v>53.414634146341463</v>
      </c>
    </row>
    <row r="95" spans="1:3">
      <c r="A95" s="23" t="s">
        <v>43</v>
      </c>
      <c r="B95" s="4">
        <v>4.1707317073170733</v>
      </c>
      <c r="C95" s="3">
        <f t="shared" si="2"/>
        <v>83.414634146341456</v>
      </c>
    </row>
    <row r="96" spans="1:3">
      <c r="A96" s="23" t="s">
        <v>44</v>
      </c>
      <c r="B96" s="4">
        <v>4.0609756097560972</v>
      </c>
      <c r="C96" s="3">
        <f t="shared" si="2"/>
        <v>81.219512195121951</v>
      </c>
    </row>
    <row r="97" spans="1:3" ht="24.75">
      <c r="A97" s="23" t="s">
        <v>45</v>
      </c>
      <c r="B97" s="4">
        <v>3.5609756097560976</v>
      </c>
      <c r="C97" s="3">
        <f t="shared" si="2"/>
        <v>71.219512195121951</v>
      </c>
    </row>
    <row r="98" spans="1:3" ht="24.75">
      <c r="A98" s="23" t="s">
        <v>46</v>
      </c>
      <c r="B98" s="4">
        <v>3.5609756097560976</v>
      </c>
      <c r="C98" s="3">
        <f t="shared" si="2"/>
        <v>71.219512195121951</v>
      </c>
    </row>
    <row r="99" spans="1:3">
      <c r="A99" s="23" t="s">
        <v>47</v>
      </c>
      <c r="B99" s="4">
        <v>3.024390243902439</v>
      </c>
      <c r="C99" s="3">
        <f t="shared" si="2"/>
        <v>60.487804878048777</v>
      </c>
    </row>
    <row r="100" spans="1:3" ht="24.75">
      <c r="A100" s="23" t="s">
        <v>48</v>
      </c>
      <c r="B100" s="4">
        <v>3.6463414634146343</v>
      </c>
      <c r="C100" s="3">
        <f t="shared" si="2"/>
        <v>72.926829268292678</v>
      </c>
    </row>
    <row r="101" spans="1:3">
      <c r="A101" s="24" t="s">
        <v>51</v>
      </c>
      <c r="B101" s="5">
        <f>AVERAGE(B71:B100)</f>
        <v>3.670325203252033</v>
      </c>
      <c r="C101" s="6">
        <f t="shared" si="2"/>
        <v>73.40650406504065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I25"/>
  <sheetViews>
    <sheetView view="pageLayout" zoomScaleNormal="100" workbookViewId="0">
      <selection activeCell="C4" sqref="C4"/>
    </sheetView>
  </sheetViews>
  <sheetFormatPr defaultRowHeight="15"/>
  <cols>
    <col min="1" max="1" width="29.7109375" customWidth="1"/>
    <col min="3" max="3" width="10" customWidth="1"/>
    <col min="4" max="4" width="3" customWidth="1"/>
    <col min="5" max="5" width="29.42578125" customWidth="1"/>
    <col min="7" max="7" width="9.140625" customWidth="1"/>
  </cols>
  <sheetData>
    <row r="1" spans="1:9" ht="38.25" customHeight="1">
      <c r="A1" s="44" t="s">
        <v>3</v>
      </c>
      <c r="B1" s="50" t="s">
        <v>1</v>
      </c>
      <c r="C1" s="50" t="s">
        <v>2</v>
      </c>
      <c r="D1" s="7"/>
      <c r="E1" s="46" t="s">
        <v>18</v>
      </c>
      <c r="F1" s="50" t="s">
        <v>1</v>
      </c>
      <c r="G1" s="50" t="s">
        <v>2</v>
      </c>
      <c r="H1" s="22"/>
      <c r="I1" s="21"/>
    </row>
    <row r="2" spans="1:9" ht="38.25" customHeight="1">
      <c r="A2" s="45"/>
      <c r="B2" s="51"/>
      <c r="C2" s="51"/>
      <c r="D2" s="7"/>
      <c r="E2" s="47"/>
      <c r="F2" s="51"/>
      <c r="G2" s="51"/>
      <c r="H2" s="22"/>
      <c r="I2" s="21"/>
    </row>
    <row r="3" spans="1:9">
      <c r="A3" s="8" t="s">
        <v>4</v>
      </c>
      <c r="B3" s="9"/>
      <c r="C3" s="9"/>
      <c r="D3" s="7"/>
      <c r="E3" s="8" t="s">
        <v>4</v>
      </c>
      <c r="F3" s="9"/>
      <c r="G3" s="9"/>
    </row>
    <row r="4" spans="1:9">
      <c r="A4" s="10" t="s">
        <v>5</v>
      </c>
      <c r="B4" s="11"/>
      <c r="C4" s="12"/>
      <c r="D4" s="7"/>
      <c r="E4" s="10" t="s">
        <v>5</v>
      </c>
      <c r="F4" s="12"/>
      <c r="G4" s="12"/>
    </row>
    <row r="5" spans="1:9">
      <c r="A5" s="8" t="s">
        <v>6</v>
      </c>
      <c r="B5" s="9"/>
      <c r="C5" s="9"/>
      <c r="D5" s="7"/>
      <c r="E5" s="8" t="s">
        <v>6</v>
      </c>
      <c r="F5" s="9"/>
      <c r="G5" s="9"/>
    </row>
    <row r="6" spans="1:9">
      <c r="A6" s="10" t="s">
        <v>7</v>
      </c>
      <c r="B6" s="11"/>
      <c r="C6" s="12"/>
      <c r="D6" s="7"/>
      <c r="E6" s="10" t="s">
        <v>7</v>
      </c>
      <c r="F6" s="12"/>
      <c r="G6" s="12"/>
    </row>
    <row r="7" spans="1:9">
      <c r="A7" s="8" t="s">
        <v>8</v>
      </c>
      <c r="B7" s="9"/>
      <c r="C7" s="9"/>
      <c r="D7" s="7"/>
      <c r="E7" s="8" t="s">
        <v>8</v>
      </c>
      <c r="F7" s="9"/>
      <c r="G7" s="9"/>
    </row>
    <row r="8" spans="1:9">
      <c r="A8" s="10" t="s">
        <v>9</v>
      </c>
      <c r="B8" s="11"/>
      <c r="C8" s="12"/>
      <c r="D8" s="7"/>
      <c r="E8" s="10" t="s">
        <v>9</v>
      </c>
      <c r="F8" s="12"/>
      <c r="G8" s="12"/>
    </row>
    <row r="9" spans="1:9">
      <c r="A9" s="8" t="s">
        <v>10</v>
      </c>
      <c r="B9" s="9"/>
      <c r="C9" s="9"/>
      <c r="D9" s="7"/>
      <c r="E9" s="8" t="s">
        <v>10</v>
      </c>
      <c r="F9" s="9"/>
      <c r="G9" s="9"/>
    </row>
    <row r="10" spans="1:9">
      <c r="A10" s="10" t="s">
        <v>11</v>
      </c>
      <c r="B10" s="13"/>
      <c r="C10" s="12"/>
      <c r="D10" s="7"/>
      <c r="E10" s="10" t="s">
        <v>11</v>
      </c>
      <c r="F10" s="12"/>
      <c r="G10" s="12"/>
    </row>
    <row r="11" spans="1:9" ht="25.5">
      <c r="A11" s="8" t="s">
        <v>12</v>
      </c>
      <c r="B11" s="9"/>
      <c r="C11" s="9"/>
      <c r="D11" s="7"/>
      <c r="E11" s="8" t="s">
        <v>12</v>
      </c>
      <c r="F11" s="9"/>
      <c r="G11" s="9"/>
    </row>
    <row r="12" spans="1:9">
      <c r="A12" s="14" t="s">
        <v>13</v>
      </c>
      <c r="B12" s="15"/>
      <c r="C12" s="12"/>
      <c r="D12" s="7"/>
      <c r="E12" s="14" t="s">
        <v>13</v>
      </c>
      <c r="F12" s="15"/>
      <c r="G12" s="12"/>
    </row>
    <row r="13" spans="1:9" ht="15.75" thickBot="1"/>
    <row r="14" spans="1:9" ht="38.25" customHeight="1">
      <c r="A14" s="48" t="s">
        <v>14</v>
      </c>
      <c r="B14" s="50" t="s">
        <v>1</v>
      </c>
      <c r="C14" s="50" t="s">
        <v>2</v>
      </c>
      <c r="D14" s="19"/>
      <c r="E14" s="48" t="s">
        <v>17</v>
      </c>
      <c r="F14" s="50" t="s">
        <v>1</v>
      </c>
      <c r="G14" s="50" t="s">
        <v>2</v>
      </c>
      <c r="H14" s="20"/>
      <c r="I14" s="21"/>
    </row>
    <row r="15" spans="1:9" ht="38.25" customHeight="1">
      <c r="A15" s="49"/>
      <c r="B15" s="51"/>
      <c r="C15" s="51"/>
      <c r="D15" s="19"/>
      <c r="E15" s="49"/>
      <c r="F15" s="51"/>
      <c r="G15" s="51"/>
      <c r="H15" s="20"/>
    </row>
    <row r="16" spans="1:9">
      <c r="A16" s="16" t="s">
        <v>4</v>
      </c>
      <c r="B16" s="9"/>
      <c r="C16" s="9"/>
      <c r="E16" s="16" t="s">
        <v>4</v>
      </c>
      <c r="F16" s="9"/>
      <c r="G16" s="9"/>
    </row>
    <row r="17" spans="1:7">
      <c r="A17" s="17" t="s">
        <v>5</v>
      </c>
      <c r="B17" s="11"/>
      <c r="C17" s="12"/>
      <c r="E17" s="17" t="s">
        <v>5</v>
      </c>
      <c r="F17" s="11"/>
      <c r="G17" s="12"/>
    </row>
    <row r="18" spans="1:7">
      <c r="A18" s="16" t="s">
        <v>15</v>
      </c>
      <c r="B18" s="9"/>
      <c r="C18" s="9"/>
      <c r="E18" s="16" t="s">
        <v>15</v>
      </c>
      <c r="F18" s="9"/>
      <c r="G18" s="9"/>
    </row>
    <row r="19" spans="1:7">
      <c r="A19" s="17" t="s">
        <v>7</v>
      </c>
      <c r="B19" s="11"/>
      <c r="C19" s="12"/>
      <c r="E19" s="17" t="s">
        <v>7</v>
      </c>
      <c r="F19" s="11"/>
      <c r="G19" s="12"/>
    </row>
    <row r="20" spans="1:7">
      <c r="A20" s="16" t="s">
        <v>8</v>
      </c>
      <c r="B20" s="9"/>
      <c r="C20" s="9"/>
      <c r="E20" s="16" t="s">
        <v>8</v>
      </c>
      <c r="F20" s="9"/>
      <c r="G20" s="9"/>
    </row>
    <row r="21" spans="1:7">
      <c r="A21" s="17" t="s">
        <v>9</v>
      </c>
      <c r="B21" s="11"/>
      <c r="C21" s="12"/>
      <c r="E21" s="17" t="s">
        <v>9</v>
      </c>
      <c r="F21" s="11"/>
      <c r="G21" s="12"/>
    </row>
    <row r="22" spans="1:7">
      <c r="A22" s="16" t="s">
        <v>16</v>
      </c>
      <c r="B22" s="9"/>
      <c r="C22" s="9"/>
      <c r="E22" s="16" t="s">
        <v>16</v>
      </c>
      <c r="F22" s="9"/>
      <c r="G22" s="9"/>
    </row>
    <row r="23" spans="1:7">
      <c r="A23" s="17" t="s">
        <v>11</v>
      </c>
      <c r="B23" s="11"/>
      <c r="C23" s="12"/>
      <c r="E23" s="17" t="s">
        <v>11</v>
      </c>
      <c r="F23" s="11"/>
      <c r="G23" s="12"/>
    </row>
    <row r="24" spans="1:7" ht="25.5">
      <c r="A24" s="16" t="s">
        <v>12</v>
      </c>
      <c r="B24" s="9"/>
      <c r="C24" s="9"/>
      <c r="E24" s="16" t="s">
        <v>12</v>
      </c>
      <c r="F24" s="9"/>
      <c r="G24" s="9"/>
    </row>
    <row r="25" spans="1:7">
      <c r="A25" s="18" t="s">
        <v>13</v>
      </c>
      <c r="B25" s="15"/>
      <c r="C25" s="12"/>
      <c r="E25" s="18" t="s">
        <v>13</v>
      </c>
      <c r="F25" s="15"/>
      <c r="G25" s="12"/>
    </row>
  </sheetData>
  <mergeCells count="12">
    <mergeCell ref="G1:G2"/>
    <mergeCell ref="G14:G15"/>
    <mergeCell ref="B14:B15"/>
    <mergeCell ref="F14:F15"/>
    <mergeCell ref="F1:F2"/>
    <mergeCell ref="A1:A2"/>
    <mergeCell ref="E1:E2"/>
    <mergeCell ref="A14:A15"/>
    <mergeCell ref="E14:E15"/>
    <mergeCell ref="B1:B2"/>
    <mergeCell ref="C14:C15"/>
    <mergeCell ref="C1:C2"/>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3</vt:i4>
      </vt:variant>
    </vt:vector>
  </HeadingPairs>
  <TitlesOfParts>
    <vt:vector size="3" baseType="lpstr">
      <vt:lpstr>ALUNOS</vt:lpstr>
      <vt:lpstr>EE</vt:lpstr>
      <vt:lpstr>PD E PND</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Cláudia Pinto</dc:creator>
  <cp:lastModifiedBy>Gabinete de Consultoria</cp:lastModifiedBy>
  <dcterms:created xsi:type="dcterms:W3CDTF">2011-07-05T10:15:52Z</dcterms:created>
  <dcterms:modified xsi:type="dcterms:W3CDTF">2012-05-29T09:59:33Z</dcterms:modified>
</cp:coreProperties>
</file>